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480" windowWidth="20145" windowHeight="11535" tabRatio="786" activeTab="5"/>
  </bookViews>
  <sheets>
    <sheet name="14-1" sheetId="1" r:id="rId1"/>
    <sheet name="14-2" sheetId="2" r:id="rId2"/>
    <sheet name="14-3" sheetId="3" r:id="rId3"/>
    <sheet name="14-4" sheetId="4" r:id="rId4"/>
    <sheet name="14-5（1）" sheetId="5" r:id="rId5"/>
    <sheet name="14-5(2)" sheetId="6" r:id="rId6"/>
  </sheets>
  <definedNames/>
  <calcPr fullCalcOnLoad="1"/>
</workbook>
</file>

<file path=xl/sharedStrings.xml><?xml version="1.0" encoding="utf-8"?>
<sst xmlns="http://schemas.openxmlformats.org/spreadsheetml/2006/main" count="268" uniqueCount="137">
  <si>
    <t>総　　数</t>
  </si>
  <si>
    <t>総数</t>
  </si>
  <si>
    <t>男</t>
  </si>
  <si>
    <t>女</t>
  </si>
  <si>
    <t>職　種</t>
  </si>
  <si>
    <t>一般行政職</t>
  </si>
  <si>
    <t>税　務　職</t>
  </si>
  <si>
    <t>薬剤師･医療技術職</t>
  </si>
  <si>
    <t>看護･保健職</t>
  </si>
  <si>
    <t>消　防　職</t>
  </si>
  <si>
    <t>技能労務職</t>
  </si>
  <si>
    <t>教　育　職</t>
  </si>
  <si>
    <t>資料　人事課</t>
  </si>
  <si>
    <t>（各年４月１日現在）</t>
  </si>
  <si>
    <t>年齢別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</si>
  <si>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</si>
  <si>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</si>
  <si>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</si>
  <si>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</si>
  <si>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</si>
  <si>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</si>
  <si>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</si>
  <si>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</si>
  <si>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</si>
  <si>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60歳以上</t>
  </si>
  <si>
    <t>資料  人事課</t>
  </si>
  <si>
    <t>１４－１  職種別市職員数</t>
  </si>
  <si>
    <t xml:space="preserve"> （各年４月１日現在）</t>
  </si>
  <si>
    <t>１４－２　年齢階級別職員数</t>
  </si>
  <si>
    <t>(1)衆議院議員選挙執行状況</t>
  </si>
  <si>
    <t>執行年月日</t>
  </si>
  <si>
    <t>当日有権者数</t>
  </si>
  <si>
    <t>投票者数</t>
  </si>
  <si>
    <t>うち期日前投票者・不在者投票者数</t>
  </si>
  <si>
    <t>投票率(％）</t>
  </si>
  <si>
    <t>投票総数</t>
  </si>
  <si>
    <t>投票所</t>
  </si>
  <si>
    <t>開票所</t>
  </si>
  <si>
    <t>計</t>
  </si>
  <si>
    <t>有効投票</t>
  </si>
  <si>
    <t>無効投票</t>
  </si>
  <si>
    <t>　　　　　　　　 比</t>
  </si>
  <si>
    <t>(2)参議院議員選挙執行状況</t>
  </si>
  <si>
    <t>投票率（％）</t>
  </si>
  <si>
    <t>　　　　　　　 　比</t>
  </si>
  <si>
    <t>(3)県知事選挙執行状況</t>
  </si>
  <si>
    <t>投票区・投票所名</t>
  </si>
  <si>
    <t>登　　録　　者　　数</t>
  </si>
  <si>
    <t>総　　　　　　　　 　 　　　 数</t>
  </si>
  <si>
    <t>　　　資料  選挙管理委員会</t>
  </si>
  <si>
    <t>(4)県議会議員選挙執行状況</t>
  </si>
  <si>
    <t>(5)市長選挙執行状況</t>
  </si>
  <si>
    <t>(6)市議会議員選挙執行状況</t>
  </si>
  <si>
    <t>資料  選挙管理委員会</t>
  </si>
  <si>
    <t>年　次</t>
  </si>
  <si>
    <t>年</t>
  </si>
  <si>
    <t>１４－４　選挙人名簿登録者数の推移</t>
  </si>
  <si>
    <t>　  23年５月22日</t>
  </si>
  <si>
    <t>１４-３　投票区・投票所別選挙人名簿登録者数</t>
  </si>
  <si>
    <t>１４-５　　選  　挙  　投  　票  　状  　況</t>
  </si>
  <si>
    <t>　  26年12月14日 選</t>
  </si>
  <si>
    <t xml:space="preserve">　　25年７月21日 選　  </t>
  </si>
  <si>
    <t xml:space="preserve">　　28年７月10日 選　  </t>
  </si>
  <si>
    <t>注　選は選挙区、比は比例区</t>
  </si>
  <si>
    <t>うち期日前投票者・不在者投票者数</t>
  </si>
  <si>
    <t>　  27年４月12日</t>
  </si>
  <si>
    <t>　  22年10月24日</t>
  </si>
  <si>
    <t>　  26年10月26日</t>
  </si>
  <si>
    <t>　　27年４月26日</t>
  </si>
  <si>
    <t>　  29年10月22日 選</t>
  </si>
  <si>
    <t>　　29年３月26日</t>
  </si>
  <si>
    <t>注　平成29年執行の市議会議員選挙は、補欠選挙</t>
  </si>
  <si>
    <t>令和</t>
  </si>
  <si>
    <t>元</t>
  </si>
  <si>
    <t xml:space="preserve">令和元年７月21日 選　  </t>
  </si>
  <si>
    <t>　  31年４月７日</t>
  </si>
  <si>
    <t>　　31年４月21日</t>
  </si>
  <si>
    <t>令和２年
2020</t>
  </si>
  <si>
    <t>堀江認定こども園</t>
  </si>
  <si>
    <t>堀江一丁目自治会集会所</t>
  </si>
  <si>
    <t>猫実東自治会集会所</t>
  </si>
  <si>
    <t>中央公民館１階ロビー</t>
  </si>
  <si>
    <t>当代島公民館２階集会室</t>
  </si>
  <si>
    <t>青葉幼稚園</t>
  </si>
  <si>
    <t>北部小学校体育館</t>
  </si>
  <si>
    <t>北部認定こども園</t>
  </si>
  <si>
    <t>堀江公民館２階大集会室</t>
  </si>
  <si>
    <t>堀江中学校体育館</t>
  </si>
  <si>
    <t>富士見自治会集会所</t>
  </si>
  <si>
    <t>浦安中学校体育館</t>
  </si>
  <si>
    <t>市役所１階市民ホール</t>
  </si>
  <si>
    <t>総合福祉センターロビー</t>
  </si>
  <si>
    <t>コモンシティ浦安自治会集会所</t>
  </si>
  <si>
    <t>美浜公民館２階大集会室</t>
  </si>
  <si>
    <t>美浜南小学校体育館</t>
  </si>
  <si>
    <t>まちづくり活動プラザ体育館</t>
  </si>
  <si>
    <t>入船小学校体育館</t>
  </si>
  <si>
    <t>富岡小学校体育館</t>
  </si>
  <si>
    <t>富岡公民館２階大集会室</t>
  </si>
  <si>
    <t>今川記念会館</t>
  </si>
  <si>
    <t>見明川小学校体育館</t>
  </si>
  <si>
    <t>舞浜小学校体育館</t>
  </si>
  <si>
    <t>日の出公民館１階ロビー</t>
  </si>
  <si>
    <t>日の出南小学校体育館</t>
  </si>
  <si>
    <t>明海小学校体育館</t>
  </si>
  <si>
    <t>明海中学校体育館</t>
  </si>
  <si>
    <t>高洲北小学校体育館</t>
  </si>
  <si>
    <t>高洲小学校体育館</t>
  </si>
  <si>
    <t>（各年９月定時登録時点）</t>
  </si>
  <si>
    <t>令和３年10月31日 選</t>
  </si>
  <si>
    <t>令和３年３月21日</t>
  </si>
  <si>
    <t>平成18年10月22日</t>
  </si>
  <si>
    <t>令和３年３月21日</t>
  </si>
  <si>
    <t>平成31年
2019</t>
  </si>
  <si>
    <t>令和3年
2021</t>
  </si>
  <si>
    <t>令和3年　　2021</t>
  </si>
  <si>
    <t>平成17年３月13日</t>
  </si>
  <si>
    <t>　　21年３月29日</t>
  </si>
  <si>
    <t>　　25年３月17日</t>
  </si>
  <si>
    <t>　　29年３月26日</t>
  </si>
  <si>
    <t>　  29年３月26日</t>
  </si>
  <si>
    <t>令和4年
2022</t>
  </si>
  <si>
    <t>令和4年　　2022</t>
  </si>
  <si>
    <t>みなみ認定こども園</t>
  </si>
  <si>
    <t xml:space="preserve">令和４年７月10日 選　  </t>
  </si>
  <si>
    <t>令和5年
2023</t>
  </si>
  <si>
    <t>令和5年　　2023</t>
  </si>
  <si>
    <t>令和2年　　2020</t>
  </si>
  <si>
    <t>（令和５年12月１日現在）</t>
  </si>
  <si>
    <t>　　５年４月23日 選</t>
  </si>
  <si>
    <t>令和５年４月９日</t>
  </si>
  <si>
    <t>令和５年４月23日</t>
  </si>
  <si>
    <t>平成19年４月８日</t>
  </si>
  <si>
    <t>平成23年４月24日</t>
  </si>
  <si>
    <t>平成24年12月16日 選</t>
  </si>
  <si>
    <t>注　(　　)は最高裁、令和５年執行の衆議院選挙は、補欠選挙</t>
  </si>
  <si>
    <t xml:space="preserve">平成22年７月11日 選　  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</si>
</sst>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);\(0\)"/>
    <numFmt numFmtId="179" formatCode="#,##0_);\(#,##0\)"/>
    <numFmt numFmtId="180" formatCode="#,##0.0_);\(#,##0.0\)"/>
    <numFmt numFmtId="181" formatCode="#,##0.00_);\(#,##0.00\)"/>
    <numFmt numFmtId="182" formatCode="0.000"/>
    <numFmt numFmtId="183" formatCode="0.0000"/>
    <numFmt numFmtId="184" formatCode="0.00_);[Red]\(0.00\)"/>
    <numFmt numFmtId="185" formatCode="#,##0;[Red]#,##0"/>
    <numFmt numFmtId="186" formatCode="0.00000000_ "/>
    <numFmt numFmtId="187" formatCode="0.0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\(0.00\)"/>
    <numFmt numFmtId="199" formatCode="#,##0;&quot;▲ &quot;#,##0"/>
    <numFmt numFmtId="200" formatCode="#,##0_ "/>
    <numFmt numFmtId="201" formatCode="#,##0&quot;人&quot;;&quot;△ &quot;#,##0"/>
    <numFmt numFmtId="202" formatCode="#,##0&quot;票&quot;;&quot;△ &quot;#,##0"/>
    <numFmt numFmtId="203" formatCode="#,##0_);[Red]\(#,##0\)"/>
    <numFmt numFmtId="204" formatCode="#,##0;[Red]\-#,##0_ "/>
    <numFmt numFmtId="205" formatCode="#,##0_ ;[Red]\-#,##0\ "/>
    <numFmt numFmtId="206" formatCode="#,##0;&quot;△ &quot;#,##0"/>
  </numFmts>
  <fonts count="49">
    <font>
      <sz val="12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1"/>
      <color indexed="10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0"/>
      <name val="ＭＳ Ｐゴシック"/>
      <family val="3"/>
    </font>
    <font>
      <b/>
      <sz val="13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"/>
    </xf>
    <xf numFmtId="38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distributed"/>
    </xf>
    <xf numFmtId="0" fontId="3" fillId="0" borderId="13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3" fillId="0" borderId="12" xfId="0" applyFont="1" applyFill="1" applyBorder="1" applyAlignment="1">
      <alignment/>
    </xf>
    <xf numFmtId="38" fontId="3" fillId="0" borderId="20" xfId="51" applyFont="1" applyFill="1" applyBorder="1" applyAlignment="1">
      <alignment/>
    </xf>
    <xf numFmtId="38" fontId="3" fillId="0" borderId="0" xfId="51" applyFont="1" applyFill="1" applyBorder="1" applyAlignment="1">
      <alignment/>
    </xf>
    <xf numFmtId="179" fontId="3" fillId="0" borderId="0" xfId="51" applyNumberFormat="1" applyFont="1" applyFill="1" applyBorder="1" applyAlignment="1">
      <alignment/>
    </xf>
    <xf numFmtId="181" fontId="3" fillId="0" borderId="0" xfId="51" applyNumberFormat="1" applyFont="1" applyFill="1" applyBorder="1" applyAlignment="1">
      <alignment/>
    </xf>
    <xf numFmtId="198" fontId="3" fillId="0" borderId="0" xfId="51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9" fontId="3" fillId="0" borderId="0" xfId="42" applyFont="1" applyFill="1" applyBorder="1" applyAlignment="1">
      <alignment/>
    </xf>
    <xf numFmtId="38" fontId="3" fillId="0" borderId="21" xfId="51" applyFont="1" applyFill="1" applyBorder="1" applyAlignment="1">
      <alignment/>
    </xf>
    <xf numFmtId="38" fontId="3" fillId="0" borderId="10" xfId="51" applyFont="1" applyFill="1" applyBorder="1" applyAlignment="1">
      <alignment/>
    </xf>
    <xf numFmtId="0" fontId="2" fillId="0" borderId="0" xfId="0" applyFont="1" applyFill="1" applyAlignment="1">
      <alignment horizontal="centerContinuous" vertical="center"/>
    </xf>
    <xf numFmtId="0" fontId="3" fillId="0" borderId="22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NumberFormat="1" applyFont="1" applyFill="1" applyAlignment="1">
      <alignment/>
    </xf>
    <xf numFmtId="38" fontId="3" fillId="0" borderId="20" xfId="51" applyFont="1" applyBorder="1" applyAlignment="1">
      <alignment/>
    </xf>
    <xf numFmtId="38" fontId="3" fillId="0" borderId="0" xfId="51" applyFont="1" applyBorder="1" applyAlignment="1">
      <alignment/>
    </xf>
    <xf numFmtId="38" fontId="3" fillId="33" borderId="0" xfId="51" applyFont="1" applyFill="1" applyBorder="1" applyAlignment="1">
      <alignment/>
    </xf>
    <xf numFmtId="38" fontId="3" fillId="34" borderId="10" xfId="5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79" fontId="3" fillId="0" borderId="20" xfId="51" applyNumberFormat="1" applyFont="1" applyFill="1" applyBorder="1" applyAlignment="1">
      <alignment/>
    </xf>
    <xf numFmtId="179" fontId="3" fillId="0" borderId="0" xfId="51" applyNumberFormat="1" applyFont="1" applyFill="1" applyBorder="1" applyAlignment="1" quotePrefix="1">
      <alignment/>
    </xf>
    <xf numFmtId="179" fontId="3" fillId="33" borderId="0" xfId="51" applyNumberFormat="1" applyFont="1" applyFill="1" applyBorder="1" applyAlignment="1">
      <alignment/>
    </xf>
    <xf numFmtId="181" fontId="3" fillId="33" borderId="0" xfId="51" applyNumberFormat="1" applyFont="1" applyFill="1" applyBorder="1" applyAlignment="1">
      <alignment/>
    </xf>
    <xf numFmtId="198" fontId="3" fillId="33" borderId="0" xfId="51" applyNumberFormat="1" applyFont="1" applyFill="1" applyBorder="1" applyAlignment="1">
      <alignment/>
    </xf>
    <xf numFmtId="179" fontId="3" fillId="33" borderId="20" xfId="51" applyNumberFormat="1" applyFont="1" applyFill="1" applyBorder="1" applyAlignment="1">
      <alignment/>
    </xf>
    <xf numFmtId="38" fontId="3" fillId="34" borderId="0" xfId="51" applyFont="1" applyFill="1" applyBorder="1" applyAlignment="1">
      <alignment/>
    </xf>
    <xf numFmtId="200" fontId="3" fillId="0" borderId="20" xfId="51" applyNumberFormat="1" applyFont="1" applyBorder="1" applyAlignment="1">
      <alignment/>
    </xf>
    <xf numFmtId="200" fontId="3" fillId="0" borderId="0" xfId="51" applyNumberFormat="1" applyFont="1" applyBorder="1" applyAlignment="1">
      <alignment/>
    </xf>
    <xf numFmtId="200" fontId="3" fillId="0" borderId="0" xfId="51" applyNumberFormat="1" applyFont="1" applyFill="1" applyBorder="1" applyAlignment="1">
      <alignment/>
    </xf>
    <xf numFmtId="200" fontId="3" fillId="33" borderId="0" xfId="51" applyNumberFormat="1" applyFont="1" applyFill="1" applyBorder="1" applyAlignment="1">
      <alignment/>
    </xf>
    <xf numFmtId="0" fontId="13" fillId="0" borderId="0" xfId="0" applyFont="1" applyFill="1" applyAlignment="1">
      <alignment horizontal="centerContinuous"/>
    </xf>
    <xf numFmtId="0" fontId="11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distributed" vertical="center" shrinkToFit="1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distributed"/>
    </xf>
    <xf numFmtId="0" fontId="3" fillId="0" borderId="25" xfId="0" applyFont="1" applyFill="1" applyBorder="1" applyAlignment="1">
      <alignment/>
    </xf>
    <xf numFmtId="0" fontId="3" fillId="0" borderId="18" xfId="0" applyFont="1" applyFill="1" applyBorder="1" applyAlignment="1">
      <alignment horizontal="distributed" vertical="center" shrinkToFit="1"/>
    </xf>
    <xf numFmtId="38" fontId="3" fillId="34" borderId="21" xfId="5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2" fillId="0" borderId="0" xfId="62" applyFont="1" applyAlignment="1">
      <alignment horizontal="centerContinuous"/>
      <protection/>
    </xf>
    <xf numFmtId="0" fontId="3" fillId="0" borderId="0" xfId="62" applyFont="1" applyAlignment="1">
      <alignment horizontal="centerContinuous"/>
      <protection/>
    </xf>
    <xf numFmtId="0" fontId="3" fillId="0" borderId="0" xfId="62" applyFont="1">
      <alignment/>
      <protection/>
    </xf>
    <xf numFmtId="0" fontId="2" fillId="0" borderId="0" xfId="62" applyFont="1" applyAlignment="1">
      <alignment/>
      <protection/>
    </xf>
    <xf numFmtId="0" fontId="9" fillId="0" borderId="10" xfId="62" applyFont="1" applyBorder="1" applyAlignment="1">
      <alignment horizontal="left"/>
      <protection/>
    </xf>
    <xf numFmtId="0" fontId="3" fillId="0" borderId="10" xfId="62" applyFont="1" applyBorder="1" applyAlignment="1">
      <alignment horizontal="left"/>
      <protection/>
    </xf>
    <xf numFmtId="0" fontId="3" fillId="0" borderId="10" xfId="62" applyFont="1" applyBorder="1" applyAlignment="1">
      <alignment horizontal="right"/>
      <protection/>
    </xf>
    <xf numFmtId="0" fontId="3" fillId="0" borderId="26" xfId="62" applyFont="1" applyBorder="1" applyAlignment="1">
      <alignment horizontal="centerContinuous" vertical="center"/>
      <protection/>
    </xf>
    <xf numFmtId="0" fontId="3" fillId="0" borderId="25" xfId="62" applyFont="1" applyBorder="1" applyAlignment="1">
      <alignment horizontal="centerContinuous" vertical="center"/>
      <protection/>
    </xf>
    <xf numFmtId="0" fontId="3" fillId="0" borderId="25" xfId="62" applyFont="1" applyBorder="1" applyAlignment="1">
      <alignment horizontal="centerContinuous"/>
      <protection/>
    </xf>
    <xf numFmtId="0" fontId="3" fillId="0" borderId="18" xfId="62" applyFont="1" applyBorder="1" applyAlignment="1">
      <alignment horizontal="centerContinuous"/>
      <protection/>
    </xf>
    <xf numFmtId="0" fontId="3" fillId="0" borderId="14" xfId="62" applyFont="1" applyBorder="1" applyAlignment="1">
      <alignment horizontal="centerContinuous" vertical="center"/>
      <protection/>
    </xf>
    <xf numFmtId="0" fontId="3" fillId="0" borderId="26" xfId="62" applyFont="1" applyBorder="1" applyAlignment="1">
      <alignment horizontal="centerContinuous"/>
      <protection/>
    </xf>
    <xf numFmtId="0" fontId="3" fillId="0" borderId="27" xfId="62" applyFont="1" applyBorder="1" applyAlignment="1">
      <alignment horizontal="center"/>
      <protection/>
    </xf>
    <xf numFmtId="0" fontId="3" fillId="0" borderId="11" xfId="62" applyFont="1" applyBorder="1" applyAlignment="1">
      <alignment horizontal="center"/>
      <protection/>
    </xf>
    <xf numFmtId="0" fontId="3" fillId="0" borderId="27" xfId="62" applyFont="1" applyBorder="1">
      <alignment/>
      <protection/>
    </xf>
    <xf numFmtId="0" fontId="4" fillId="33" borderId="13" xfId="62" applyFont="1" applyFill="1" applyBorder="1" quotePrefix="1">
      <alignment/>
      <protection/>
    </xf>
    <xf numFmtId="193" fontId="3" fillId="33" borderId="0" xfId="62" applyNumberFormat="1" applyFont="1" applyFill="1" applyBorder="1">
      <alignment/>
      <protection/>
    </xf>
    <xf numFmtId="0" fontId="3" fillId="33" borderId="0" xfId="62" applyFont="1" applyFill="1" applyBorder="1" applyAlignment="1">
      <alignment horizontal="right" vertical="center"/>
      <protection/>
    </xf>
    <xf numFmtId="193" fontId="3" fillId="0" borderId="0" xfId="62" applyNumberFormat="1" applyFont="1" applyFill="1" applyBorder="1">
      <alignment/>
      <protection/>
    </xf>
    <xf numFmtId="0" fontId="3" fillId="0" borderId="0" xfId="62" applyFont="1" applyFill="1" applyBorder="1" applyAlignment="1">
      <alignment horizontal="right" vertical="center"/>
      <protection/>
    </xf>
    <xf numFmtId="0" fontId="3" fillId="0" borderId="0" xfId="62" applyFont="1" applyFill="1">
      <alignment/>
      <protection/>
    </xf>
    <xf numFmtId="0" fontId="4" fillId="0" borderId="13" xfId="62" applyFont="1" applyFill="1" applyBorder="1" quotePrefix="1">
      <alignment/>
      <protection/>
    </xf>
    <xf numFmtId="0" fontId="3" fillId="33" borderId="0" xfId="62" applyFont="1" applyFill="1" applyBorder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3" fillId="33" borderId="0" xfId="62" applyFont="1" applyFill="1">
      <alignment/>
      <protection/>
    </xf>
    <xf numFmtId="0" fontId="2" fillId="33" borderId="10" xfId="62" applyFont="1" applyFill="1" applyBorder="1">
      <alignment/>
      <protection/>
    </xf>
    <xf numFmtId="0" fontId="3" fillId="33" borderId="10" xfId="62" applyFont="1" applyFill="1" applyBorder="1">
      <alignment/>
      <protection/>
    </xf>
    <xf numFmtId="0" fontId="3" fillId="33" borderId="10" xfId="62" applyFont="1" applyFill="1" applyBorder="1" applyAlignment="1">
      <alignment horizontal="right"/>
      <protection/>
    </xf>
    <xf numFmtId="0" fontId="3" fillId="33" borderId="28" xfId="62" applyFont="1" applyFill="1" applyBorder="1" applyAlignment="1">
      <alignment horizontal="centerContinuous" vertical="center"/>
      <protection/>
    </xf>
    <xf numFmtId="0" fontId="3" fillId="33" borderId="16" xfId="62" applyFont="1" applyFill="1" applyBorder="1" applyAlignment="1">
      <alignment horizontal="centerContinuous"/>
      <protection/>
    </xf>
    <xf numFmtId="0" fontId="3" fillId="33" borderId="29" xfId="62" applyFont="1" applyFill="1" applyBorder="1" applyAlignment="1">
      <alignment horizontal="centerContinuous"/>
      <protection/>
    </xf>
    <xf numFmtId="0" fontId="3" fillId="33" borderId="14" xfId="62" applyFont="1" applyFill="1" applyBorder="1" applyAlignment="1">
      <alignment horizontal="centerContinuous" vertical="center"/>
      <protection/>
    </xf>
    <xf numFmtId="0" fontId="3" fillId="33" borderId="27" xfId="62" applyFont="1" applyFill="1" applyBorder="1" applyAlignment="1">
      <alignment horizontal="center"/>
      <protection/>
    </xf>
    <xf numFmtId="0" fontId="3" fillId="33" borderId="27" xfId="62" applyFont="1" applyFill="1" applyBorder="1">
      <alignment/>
      <protection/>
    </xf>
    <xf numFmtId="0" fontId="4" fillId="33" borderId="13" xfId="62" applyFont="1" applyFill="1" applyBorder="1">
      <alignment/>
      <protection/>
    </xf>
    <xf numFmtId="2" fontId="3" fillId="33" borderId="0" xfId="62" applyNumberFormat="1" applyFont="1" applyFill="1" applyBorder="1">
      <alignment/>
      <protection/>
    </xf>
    <xf numFmtId="0" fontId="3" fillId="33" borderId="0" xfId="62" applyFont="1" applyFill="1" applyBorder="1" applyAlignment="1">
      <alignment horizontal="right" vertical="center"/>
      <protection/>
    </xf>
    <xf numFmtId="0" fontId="4" fillId="0" borderId="13" xfId="62" applyFont="1" applyFill="1" applyBorder="1">
      <alignment/>
      <protection/>
    </xf>
    <xf numFmtId="2" fontId="3" fillId="0" borderId="0" xfId="62" applyNumberFormat="1" applyFont="1" applyFill="1" applyBorder="1">
      <alignment/>
      <protection/>
    </xf>
    <xf numFmtId="0" fontId="4" fillId="0" borderId="0" xfId="62" applyFont="1" applyFill="1" applyBorder="1">
      <alignment/>
      <protection/>
    </xf>
    <xf numFmtId="0" fontId="3" fillId="33" borderId="12" xfId="62" applyFont="1" applyFill="1" applyBorder="1">
      <alignment/>
      <protection/>
    </xf>
    <xf numFmtId="0" fontId="3" fillId="33" borderId="12" xfId="62" applyFont="1" applyFill="1" applyBorder="1" applyAlignment="1">
      <alignment horizontal="right"/>
      <protection/>
    </xf>
    <xf numFmtId="0" fontId="2" fillId="33" borderId="0" xfId="62" applyFont="1" applyFill="1" applyBorder="1">
      <alignment/>
      <protection/>
    </xf>
    <xf numFmtId="0" fontId="3" fillId="33" borderId="26" xfId="62" applyFont="1" applyFill="1" applyBorder="1" applyAlignment="1">
      <alignment horizontal="centerContinuous" vertical="center"/>
      <protection/>
    </xf>
    <xf numFmtId="0" fontId="3" fillId="33" borderId="25" xfId="62" applyFont="1" applyFill="1" applyBorder="1" applyAlignment="1">
      <alignment horizontal="centerContinuous" vertical="center"/>
      <protection/>
    </xf>
    <xf numFmtId="0" fontId="3" fillId="33" borderId="25" xfId="62" applyFont="1" applyFill="1" applyBorder="1" applyAlignment="1">
      <alignment horizontal="centerContinuous"/>
      <protection/>
    </xf>
    <xf numFmtId="0" fontId="3" fillId="33" borderId="18" xfId="62" applyFont="1" applyFill="1" applyBorder="1" applyAlignment="1">
      <alignment horizontal="centerContinuous"/>
      <protection/>
    </xf>
    <xf numFmtId="0" fontId="3" fillId="33" borderId="26" xfId="62" applyFont="1" applyFill="1" applyBorder="1" applyAlignment="1">
      <alignment horizontal="centerContinuous"/>
      <protection/>
    </xf>
    <xf numFmtId="0" fontId="3" fillId="33" borderId="11" xfId="62" applyFont="1" applyFill="1" applyBorder="1" applyAlignment="1">
      <alignment horizontal="center"/>
      <protection/>
    </xf>
    <xf numFmtId="0" fontId="3" fillId="33" borderId="13" xfId="62" applyFont="1" applyFill="1" applyBorder="1" quotePrefix="1">
      <alignment/>
      <protection/>
    </xf>
    <xf numFmtId="3" fontId="3" fillId="33" borderId="0" xfId="62" applyNumberFormat="1" applyFont="1" applyFill="1" applyBorder="1">
      <alignment/>
      <protection/>
    </xf>
    <xf numFmtId="0" fontId="3" fillId="34" borderId="13" xfId="62" applyFont="1" applyFill="1" applyBorder="1" quotePrefix="1">
      <alignment/>
      <protection/>
    </xf>
    <xf numFmtId="3" fontId="3" fillId="34" borderId="0" xfId="62" applyNumberFormat="1" applyFont="1" applyFill="1" applyBorder="1">
      <alignment/>
      <protection/>
    </xf>
    <xf numFmtId="2" fontId="3" fillId="34" borderId="0" xfId="62" applyNumberFormat="1" applyFont="1" applyFill="1" applyBorder="1">
      <alignment/>
      <protection/>
    </xf>
    <xf numFmtId="0" fontId="3" fillId="34" borderId="0" xfId="62" applyFont="1" applyFill="1" applyBorder="1" applyAlignment="1">
      <alignment horizontal="right"/>
      <protection/>
    </xf>
    <xf numFmtId="0" fontId="3" fillId="34" borderId="24" xfId="62" applyFont="1" applyFill="1" applyBorder="1" quotePrefix="1">
      <alignment/>
      <protection/>
    </xf>
    <xf numFmtId="3" fontId="3" fillId="34" borderId="10" xfId="62" applyNumberFormat="1" applyFont="1" applyFill="1" applyBorder="1">
      <alignment/>
      <protection/>
    </xf>
    <xf numFmtId="2" fontId="3" fillId="34" borderId="10" xfId="62" applyNumberFormat="1" applyFont="1" applyFill="1" applyBorder="1">
      <alignment/>
      <protection/>
    </xf>
    <xf numFmtId="0" fontId="3" fillId="34" borderId="10" xfId="62" applyFont="1" applyFill="1" applyBorder="1" applyAlignment="1">
      <alignment horizontal="right"/>
      <protection/>
    </xf>
    <xf numFmtId="0" fontId="3" fillId="0" borderId="0" xfId="62" applyFont="1" applyBorder="1">
      <alignment/>
      <protection/>
    </xf>
    <xf numFmtId="0" fontId="3" fillId="0" borderId="0" xfId="62" applyFont="1" applyBorder="1" applyAlignment="1">
      <alignment/>
      <protection/>
    </xf>
    <xf numFmtId="0" fontId="3" fillId="0" borderId="0" xfId="62" applyFont="1" applyBorder="1" applyAlignment="1">
      <alignment horizontal="right"/>
      <protection/>
    </xf>
    <xf numFmtId="0" fontId="3" fillId="0" borderId="0" xfId="62" applyFont="1" applyAlignment="1">
      <alignment horizontal="right"/>
      <protection/>
    </xf>
    <xf numFmtId="0" fontId="12" fillId="0" borderId="0" xfId="62" applyFont="1" applyAlignment="1">
      <alignment horizontal="centerContinuous"/>
      <protection/>
    </xf>
    <xf numFmtId="0" fontId="2" fillId="0" borderId="0" xfId="62" applyFont="1" applyBorder="1">
      <alignment/>
      <protection/>
    </xf>
    <xf numFmtId="0" fontId="3" fillId="0" borderId="10" xfId="62" applyFont="1" applyBorder="1">
      <alignment/>
      <protection/>
    </xf>
    <xf numFmtId="0" fontId="3" fillId="0" borderId="13" xfId="62" applyFont="1" applyFill="1" applyBorder="1" quotePrefix="1">
      <alignment/>
      <protection/>
    </xf>
    <xf numFmtId="0" fontId="3" fillId="0" borderId="0" xfId="62" applyFont="1" applyFill="1" applyBorder="1" applyAlignment="1">
      <alignment horizontal="right"/>
      <protection/>
    </xf>
    <xf numFmtId="0" fontId="48" fillId="0" borderId="0" xfId="62" applyFont="1" applyFill="1">
      <alignment/>
      <protection/>
    </xf>
    <xf numFmtId="0" fontId="3" fillId="0" borderId="12" xfId="62" applyFont="1" applyBorder="1">
      <alignment/>
      <protection/>
    </xf>
    <xf numFmtId="0" fontId="3" fillId="0" borderId="12" xfId="62" applyFont="1" applyBorder="1" applyAlignment="1">
      <alignment horizontal="right"/>
      <protection/>
    </xf>
    <xf numFmtId="0" fontId="2" fillId="0" borderId="10" xfId="62" applyFont="1" applyBorder="1">
      <alignment/>
      <protection/>
    </xf>
    <xf numFmtId="0" fontId="3" fillId="0" borderId="28" xfId="62" applyFont="1" applyBorder="1" applyAlignment="1">
      <alignment horizontal="centerContinuous" vertical="center"/>
      <protection/>
    </xf>
    <xf numFmtId="0" fontId="3" fillId="0" borderId="16" xfId="62" applyFont="1" applyBorder="1" applyAlignment="1">
      <alignment horizontal="centerContinuous" vertical="center"/>
      <protection/>
    </xf>
    <xf numFmtId="0" fontId="3" fillId="0" borderId="16" xfId="62" applyFont="1" applyBorder="1" applyAlignment="1">
      <alignment horizontal="centerContinuous"/>
      <protection/>
    </xf>
    <xf numFmtId="0" fontId="3" fillId="0" borderId="29" xfId="62" applyFont="1" applyBorder="1" applyAlignment="1">
      <alignment horizontal="centerContinuous"/>
      <protection/>
    </xf>
    <xf numFmtId="0" fontId="3" fillId="0" borderId="28" xfId="62" applyFont="1" applyBorder="1" applyAlignment="1">
      <alignment horizontal="centerContinuous"/>
      <protection/>
    </xf>
    <xf numFmtId="0" fontId="4" fillId="0" borderId="13" xfId="62" applyFont="1" applyBorder="1" quotePrefix="1">
      <alignment/>
      <protection/>
    </xf>
    <xf numFmtId="2" fontId="3" fillId="0" borderId="0" xfId="62" applyNumberFormat="1" applyFont="1" applyBorder="1">
      <alignment/>
      <protection/>
    </xf>
    <xf numFmtId="0" fontId="3" fillId="0" borderId="0" xfId="62" applyFont="1" applyFill="1" applyBorder="1">
      <alignment/>
      <protection/>
    </xf>
    <xf numFmtId="0" fontId="4" fillId="0" borderId="24" xfId="62" applyFont="1" applyFill="1" applyBorder="1" quotePrefix="1">
      <alignment/>
      <protection/>
    </xf>
    <xf numFmtId="2" fontId="3" fillId="0" borderId="10" xfId="62" applyNumberFormat="1" applyFont="1" applyFill="1" applyBorder="1">
      <alignment/>
      <protection/>
    </xf>
    <xf numFmtId="0" fontId="3" fillId="0" borderId="10" xfId="62" applyFont="1" applyFill="1" applyBorder="1">
      <alignment/>
      <protection/>
    </xf>
    <xf numFmtId="0" fontId="3" fillId="0" borderId="15" xfId="62" applyFont="1" applyBorder="1" applyAlignment="1">
      <alignment horizontal="centerContinuous" vertical="center"/>
      <protection/>
    </xf>
    <xf numFmtId="58" fontId="3" fillId="0" borderId="13" xfId="62" applyNumberFormat="1" applyFont="1" applyFill="1" applyBorder="1" applyAlignment="1" quotePrefix="1">
      <alignment shrinkToFit="1"/>
      <protection/>
    </xf>
    <xf numFmtId="0" fontId="3" fillId="0" borderId="24" xfId="62" applyFont="1" applyFill="1" applyBorder="1" quotePrefix="1">
      <alignment/>
      <protection/>
    </xf>
    <xf numFmtId="58" fontId="3" fillId="0" borderId="24" xfId="62" applyNumberFormat="1" applyFont="1" applyFill="1" applyBorder="1" applyAlignment="1" quotePrefix="1">
      <alignment shrinkToFit="1"/>
      <protection/>
    </xf>
    <xf numFmtId="3" fontId="3" fillId="0" borderId="3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55" fontId="4" fillId="0" borderId="24" xfId="62" applyNumberFormat="1" applyFont="1" applyFill="1" applyBorder="1" quotePrefix="1">
      <alignment/>
      <protection/>
    </xf>
    <xf numFmtId="200" fontId="3" fillId="0" borderId="10" xfId="51" applyNumberFormat="1" applyFont="1" applyBorder="1" applyAlignment="1">
      <alignment/>
    </xf>
    <xf numFmtId="193" fontId="3" fillId="0" borderId="10" xfId="62" applyNumberFormat="1" applyFont="1" applyFill="1" applyBorder="1">
      <alignment/>
      <protection/>
    </xf>
    <xf numFmtId="200" fontId="3" fillId="0" borderId="10" xfId="51" applyNumberFormat="1" applyFont="1" applyFill="1" applyBorder="1" applyAlignment="1">
      <alignment/>
    </xf>
    <xf numFmtId="0" fontId="3" fillId="0" borderId="10" xfId="62" applyFont="1" applyFill="1" applyBorder="1" applyAlignment="1">
      <alignment horizontal="right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33" borderId="0" xfId="62" applyFont="1" applyFill="1" applyBorder="1" applyAlignment="1">
      <alignment horizontal="right" vertical="center"/>
      <protection/>
    </xf>
    <xf numFmtId="0" fontId="3" fillId="33" borderId="31" xfId="62" applyFont="1" applyFill="1" applyBorder="1" applyAlignment="1">
      <alignment horizontal="center" vertical="center"/>
      <protection/>
    </xf>
    <xf numFmtId="0" fontId="3" fillId="33" borderId="18" xfId="62" applyFont="1" applyFill="1" applyBorder="1" applyAlignment="1">
      <alignment horizontal="center" vertical="center"/>
      <protection/>
    </xf>
    <xf numFmtId="0" fontId="10" fillId="33" borderId="32" xfId="62" applyFont="1" applyFill="1" applyBorder="1" applyAlignment="1">
      <alignment horizontal="center" vertical="center" wrapText="1"/>
      <protection/>
    </xf>
    <xf numFmtId="0" fontId="10" fillId="33" borderId="27" xfId="62" applyFont="1" applyFill="1" applyBorder="1" applyAlignment="1">
      <alignment horizontal="center" vertical="center" wrapText="1"/>
      <protection/>
    </xf>
    <xf numFmtId="0" fontId="3" fillId="33" borderId="32" xfId="62" applyFont="1" applyFill="1" applyBorder="1" applyAlignment="1">
      <alignment horizontal="center" vertical="center"/>
      <protection/>
    </xf>
    <xf numFmtId="0" fontId="3" fillId="33" borderId="27" xfId="62" applyFont="1" applyFill="1" applyBorder="1" applyAlignment="1">
      <alignment horizontal="center" vertical="center"/>
      <protection/>
    </xf>
    <xf numFmtId="0" fontId="3" fillId="33" borderId="33" xfId="62" applyFont="1" applyFill="1" applyBorder="1" applyAlignment="1">
      <alignment horizontal="center" vertical="center"/>
      <protection/>
    </xf>
    <xf numFmtId="0" fontId="3" fillId="33" borderId="26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3" fillId="0" borderId="31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10" fillId="0" borderId="32" xfId="62" applyFont="1" applyBorder="1" applyAlignment="1">
      <alignment horizontal="center" vertical="center" wrapText="1"/>
      <protection/>
    </xf>
    <xf numFmtId="0" fontId="10" fillId="0" borderId="27" xfId="62" applyFont="1" applyBorder="1" applyAlignment="1">
      <alignment horizontal="center" vertical="center" wrapText="1"/>
      <protection/>
    </xf>
    <xf numFmtId="0" fontId="3" fillId="0" borderId="32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/>
      <protection/>
    </xf>
    <xf numFmtId="0" fontId="3" fillId="0" borderId="26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 wrapText="1"/>
      <protection/>
    </xf>
    <xf numFmtId="0" fontId="4" fillId="0" borderId="27" xfId="62" applyFont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/>
    </xf>
    <xf numFmtId="0" fontId="3" fillId="0" borderId="11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1276350</xdr:colOff>
      <xdr:row>26</xdr:row>
      <xdr:rowOff>95250</xdr:rowOff>
    </xdr:from>
    <xdr:to>
      <xdr:col>1</xdr:col>
      <xdr:colOff>1333500</xdr:colOff>
      <xdr:row>28</xdr:row>
      <xdr:rowOff>0</xdr:rowOff>
    </xdr:to>
    <xdr:sp>
      <xdr:nvSpPr>
        <xdr:cNvPr id="1" name="Freeform 14"/>
        <xdr:cNvSpPr>
          <a:spLocks/>
        </xdr:cNvSpPr>
      </xdr:nvSpPr>
      <xdr:spPr>
        <a:xfrm>
          <a:off x="2133600" y="4752975"/>
          <a:ext cx="57150" cy="2857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1266825</xdr:colOff>
      <xdr:row>28</xdr:row>
      <xdr:rowOff>66675</xdr:rowOff>
    </xdr:from>
    <xdr:to>
      <xdr:col>1</xdr:col>
      <xdr:colOff>1323975</xdr:colOff>
      <xdr:row>29</xdr:row>
      <xdr:rowOff>161925</xdr:rowOff>
    </xdr:to>
    <xdr:sp>
      <xdr:nvSpPr>
        <xdr:cNvPr id="2" name="Freeform 14"/>
        <xdr:cNvSpPr>
          <a:spLocks/>
        </xdr:cNvSpPr>
      </xdr:nvSpPr>
      <xdr:spPr>
        <a:xfrm>
          <a:off x="2124075" y="5105400"/>
          <a:ext cx="57150" cy="2857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1238250</xdr:colOff>
      <xdr:row>8</xdr:row>
      <xdr:rowOff>85725</xdr:rowOff>
    </xdr:from>
    <xdr:to>
      <xdr:col>1</xdr:col>
      <xdr:colOff>1333500</xdr:colOff>
      <xdr:row>10</xdr:row>
      <xdr:rowOff>85725</xdr:rowOff>
    </xdr:to>
    <xdr:sp>
      <xdr:nvSpPr>
        <xdr:cNvPr id="3" name="Freeform 2"/>
        <xdr:cNvSpPr>
          <a:spLocks/>
        </xdr:cNvSpPr>
      </xdr:nvSpPr>
      <xdr:spPr>
        <a:xfrm>
          <a:off x="2095500" y="160020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1228725</xdr:colOff>
      <xdr:row>5</xdr:row>
      <xdr:rowOff>95250</xdr:rowOff>
    </xdr:from>
    <xdr:to>
      <xdr:col>1</xdr:col>
      <xdr:colOff>1323975</xdr:colOff>
      <xdr:row>7</xdr:row>
      <xdr:rowOff>95250</xdr:rowOff>
    </xdr:to>
    <xdr:sp>
      <xdr:nvSpPr>
        <xdr:cNvPr id="4" name="Freeform 14"/>
        <xdr:cNvSpPr>
          <a:spLocks/>
        </xdr:cNvSpPr>
      </xdr:nvSpPr>
      <xdr:spPr>
        <a:xfrm>
          <a:off x="2085975" y="1038225"/>
          <a:ext cx="95250" cy="3810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1228725</xdr:colOff>
      <xdr:row>11</xdr:row>
      <xdr:rowOff>123825</xdr:rowOff>
    </xdr:from>
    <xdr:to>
      <xdr:col>1</xdr:col>
      <xdr:colOff>1323975</xdr:colOff>
      <xdr:row>13</xdr:row>
      <xdr:rowOff>123825</xdr:rowOff>
    </xdr:to>
    <xdr:sp>
      <xdr:nvSpPr>
        <xdr:cNvPr id="5" name="Freeform 18"/>
        <xdr:cNvSpPr>
          <a:spLocks/>
        </xdr:cNvSpPr>
      </xdr:nvSpPr>
      <xdr:spPr>
        <a:xfrm>
          <a:off x="2085975" y="219075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1238250</xdr:colOff>
      <xdr:row>14</xdr:row>
      <xdr:rowOff>85725</xdr:rowOff>
    </xdr:from>
    <xdr:to>
      <xdr:col>1</xdr:col>
      <xdr:colOff>1333500</xdr:colOff>
      <xdr:row>16</xdr:row>
      <xdr:rowOff>85725</xdr:rowOff>
    </xdr:to>
    <xdr:sp>
      <xdr:nvSpPr>
        <xdr:cNvPr id="6" name="Freeform 18"/>
        <xdr:cNvSpPr>
          <a:spLocks/>
        </xdr:cNvSpPr>
      </xdr:nvSpPr>
      <xdr:spPr>
        <a:xfrm>
          <a:off x="2095500" y="270510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1276350</xdr:colOff>
      <xdr:row>30</xdr:row>
      <xdr:rowOff>66675</xdr:rowOff>
    </xdr:from>
    <xdr:to>
      <xdr:col>1</xdr:col>
      <xdr:colOff>1333500</xdr:colOff>
      <xdr:row>31</xdr:row>
      <xdr:rowOff>161925</xdr:rowOff>
    </xdr:to>
    <xdr:sp>
      <xdr:nvSpPr>
        <xdr:cNvPr id="7" name="Freeform 14"/>
        <xdr:cNvSpPr>
          <a:spLocks/>
        </xdr:cNvSpPr>
      </xdr:nvSpPr>
      <xdr:spPr>
        <a:xfrm>
          <a:off x="2133600" y="5486400"/>
          <a:ext cx="57150" cy="2857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1285875</xdr:colOff>
      <xdr:row>32</xdr:row>
      <xdr:rowOff>57150</xdr:rowOff>
    </xdr:from>
    <xdr:to>
      <xdr:col>1</xdr:col>
      <xdr:colOff>1343025</xdr:colOff>
      <xdr:row>33</xdr:row>
      <xdr:rowOff>152400</xdr:rowOff>
    </xdr:to>
    <xdr:sp>
      <xdr:nvSpPr>
        <xdr:cNvPr id="8" name="Freeform 14"/>
        <xdr:cNvSpPr>
          <a:spLocks/>
        </xdr:cNvSpPr>
      </xdr:nvSpPr>
      <xdr:spPr>
        <a:xfrm>
          <a:off x="2143125" y="5857875"/>
          <a:ext cx="57150" cy="2857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ユーザー定義 1">
      <a:dk1>
        <a:sysClr val="windowText" lastClr="000000"/>
      </a:dk1>
      <a:lt1>
        <a:sysClr val="window" lastClr="FFFFFF"/>
      </a:lt1>
      <a:dk2>
        <a:srgbClr val="FF0000"/>
      </a:dk2>
      <a:lt2>
        <a:srgbClr val="FFC000"/>
      </a:lt2>
      <a:accent1>
        <a:srgbClr val="FFFF00"/>
      </a:accent1>
      <a:accent2>
        <a:srgbClr val="92D050"/>
      </a:accent2>
      <a:accent3>
        <a:srgbClr val="00B0F0"/>
      </a:accent3>
      <a:accent4>
        <a:srgbClr val="0070C0"/>
      </a:accent4>
      <a:accent5>
        <a:srgbClr val="002060"/>
      </a:accent5>
      <a:accent6>
        <a:srgbClr val="7030A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C23" sqref="C23"/>
    </sheetView>
  </sheetViews>
  <sheetFormatPr defaultColWidth="8.796875" defaultRowHeight="15"/>
  <cols>
    <col min="1" max="1" width="17.09765625" style="1" bestFit="1" customWidth="1"/>
    <col min="2" max="6" width="12.59765625" style="1" customWidth="1"/>
    <col min="7" max="16384" width="9" style="1" customWidth="1"/>
  </cols>
  <sheetData>
    <row r="1" spans="1:6" s="36" customFormat="1" ht="13.5">
      <c r="A1" s="168" t="s">
        <v>26</v>
      </c>
      <c r="B1" s="168"/>
      <c r="C1" s="168"/>
      <c r="D1" s="168"/>
      <c r="E1" s="168"/>
      <c r="F1" s="168"/>
    </row>
    <row r="2" spans="1:6" ht="14.25" thickBot="1">
      <c r="A2" s="2"/>
      <c r="B2" s="3"/>
      <c r="C2" s="3"/>
      <c r="D2" s="3"/>
      <c r="F2" s="3" t="s">
        <v>27</v>
      </c>
    </row>
    <row r="3" spans="1:6" ht="27">
      <c r="A3" s="14" t="s">
        <v>4</v>
      </c>
      <c r="B3" s="15" t="s">
        <v>113</v>
      </c>
      <c r="C3" s="15" t="s">
        <v>77</v>
      </c>
      <c r="D3" s="15" t="s">
        <v>114</v>
      </c>
      <c r="E3" s="15" t="s">
        <v>121</v>
      </c>
      <c r="F3" s="15" t="s">
        <v>125</v>
      </c>
    </row>
    <row r="4" spans="1:6" ht="22.5" customHeight="1">
      <c r="A4" s="16" t="s">
        <v>0</v>
      </c>
      <c r="B4" s="64">
        <v>1380</v>
      </c>
      <c r="C4" s="64">
        <v>1396</v>
      </c>
      <c r="D4" s="13">
        <v>1379</v>
      </c>
      <c r="E4" s="13">
        <v>1374</v>
      </c>
      <c r="F4" s="13">
        <v>1387</v>
      </c>
    </row>
    <row r="5" spans="1:6" ht="22.5" customHeight="1">
      <c r="A5" s="17" t="s">
        <v>5</v>
      </c>
      <c r="B5" s="43">
        <v>933</v>
      </c>
      <c r="C5" s="43">
        <v>952</v>
      </c>
      <c r="D5" s="4">
        <v>943</v>
      </c>
      <c r="E5" s="4">
        <v>945</v>
      </c>
      <c r="F5" s="4">
        <v>956</v>
      </c>
    </row>
    <row r="6" spans="1:6" ht="22.5" customHeight="1">
      <c r="A6" s="17" t="s">
        <v>6</v>
      </c>
      <c r="B6" s="43">
        <v>55</v>
      </c>
      <c r="C6" s="43">
        <v>54</v>
      </c>
      <c r="D6" s="4">
        <v>52</v>
      </c>
      <c r="E6" s="4">
        <v>52</v>
      </c>
      <c r="F6" s="4">
        <v>57</v>
      </c>
    </row>
    <row r="7" spans="1:6" ht="22.5" customHeight="1">
      <c r="A7" s="18" t="s">
        <v>7</v>
      </c>
      <c r="B7" s="43">
        <v>31</v>
      </c>
      <c r="C7" s="43">
        <v>34</v>
      </c>
      <c r="D7" s="4">
        <v>34</v>
      </c>
      <c r="E7" s="4">
        <v>33</v>
      </c>
      <c r="F7" s="4">
        <v>33</v>
      </c>
    </row>
    <row r="8" spans="1:6" ht="22.5" customHeight="1">
      <c r="A8" s="17" t="s">
        <v>8</v>
      </c>
      <c r="B8" s="43">
        <v>35</v>
      </c>
      <c r="C8" s="43">
        <v>36</v>
      </c>
      <c r="D8" s="4">
        <v>35</v>
      </c>
      <c r="E8" s="4">
        <v>33</v>
      </c>
      <c r="F8" s="4">
        <v>32</v>
      </c>
    </row>
    <row r="9" spans="1:6" ht="22.5" customHeight="1">
      <c r="A9" s="17" t="s">
        <v>9</v>
      </c>
      <c r="B9" s="43">
        <v>191</v>
      </c>
      <c r="C9" s="43">
        <v>192</v>
      </c>
      <c r="D9" s="4">
        <v>192</v>
      </c>
      <c r="E9" s="4">
        <v>194</v>
      </c>
      <c r="F9" s="4">
        <v>200</v>
      </c>
    </row>
    <row r="10" spans="1:6" ht="22.5" customHeight="1">
      <c r="A10" s="17" t="s">
        <v>10</v>
      </c>
      <c r="B10" s="43">
        <v>40</v>
      </c>
      <c r="C10" s="43">
        <v>40</v>
      </c>
      <c r="D10" s="4">
        <v>34</v>
      </c>
      <c r="E10" s="4">
        <v>33</v>
      </c>
      <c r="F10" s="4">
        <v>32</v>
      </c>
    </row>
    <row r="11" spans="1:6" ht="22.5" customHeight="1" thickBot="1">
      <c r="A11" s="17" t="s">
        <v>11</v>
      </c>
      <c r="B11" s="44">
        <v>95</v>
      </c>
      <c r="C11" s="44">
        <v>88</v>
      </c>
      <c r="D11" s="2">
        <v>89</v>
      </c>
      <c r="E11" s="2">
        <v>84</v>
      </c>
      <c r="F11" s="2">
        <v>77</v>
      </c>
    </row>
    <row r="12" spans="1:6" ht="13.5">
      <c r="A12" s="19"/>
      <c r="B12" s="5"/>
      <c r="C12" s="5"/>
      <c r="D12" s="5"/>
      <c r="F12" s="5" t="s">
        <v>12</v>
      </c>
    </row>
    <row r="13" ht="13.5">
      <c r="B13" s="4"/>
    </row>
  </sheetData>
  <sheetProtection/>
  <mergeCells count="1">
    <mergeCell ref="A1:F1"/>
  </mergeCells>
  <printOptions/>
  <pageMargins left="0.75" right="0.75" top="1" bottom="1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="80" zoomScaleNormal="80" zoomScalePageLayoutView="0" workbookViewId="0" topLeftCell="A1">
      <selection activeCell="F38" sqref="F38"/>
    </sheetView>
  </sheetViews>
  <sheetFormatPr defaultColWidth="8.796875" defaultRowHeight="15"/>
  <cols>
    <col min="1" max="1" width="10.69921875" style="1" customWidth="1"/>
    <col min="2" max="13" width="6.8984375" style="1" customWidth="1"/>
    <col min="14" max="16384" width="9" style="1" customWidth="1"/>
  </cols>
  <sheetData>
    <row r="1" spans="1:13" s="36" customFormat="1" ht="17.25">
      <c r="A1" s="56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4.25" thickBot="1">
      <c r="A2" s="2"/>
      <c r="D2" s="3"/>
      <c r="G2" s="3"/>
      <c r="J2" s="3"/>
      <c r="M2" s="3" t="s">
        <v>13</v>
      </c>
    </row>
    <row r="3" spans="1:13" ht="13.5">
      <c r="A3" s="169" t="s">
        <v>14</v>
      </c>
      <c r="B3" s="9" t="s">
        <v>127</v>
      </c>
      <c r="C3" s="10"/>
      <c r="D3" s="10"/>
      <c r="E3" s="9" t="s">
        <v>115</v>
      </c>
      <c r="F3" s="10"/>
      <c r="G3" s="10"/>
      <c r="H3" s="9" t="s">
        <v>122</v>
      </c>
      <c r="I3" s="10"/>
      <c r="J3" s="10"/>
      <c r="K3" s="9" t="s">
        <v>126</v>
      </c>
      <c r="L3" s="10"/>
      <c r="M3" s="10"/>
    </row>
    <row r="4" spans="1:13" ht="13.5">
      <c r="A4" s="170"/>
      <c r="B4" s="6" t="s">
        <v>1</v>
      </c>
      <c r="C4" s="6" t="s">
        <v>2</v>
      </c>
      <c r="D4" s="11" t="s">
        <v>3</v>
      </c>
      <c r="E4" s="6" t="s">
        <v>1</v>
      </c>
      <c r="F4" s="6" t="s">
        <v>2</v>
      </c>
      <c r="G4" s="11" t="s">
        <v>3</v>
      </c>
      <c r="H4" s="6" t="s">
        <v>1</v>
      </c>
      <c r="I4" s="6" t="s">
        <v>2</v>
      </c>
      <c r="J4" s="11" t="s">
        <v>3</v>
      </c>
      <c r="K4" s="6" t="s">
        <v>1</v>
      </c>
      <c r="L4" s="6" t="s">
        <v>2</v>
      </c>
      <c r="M4" s="11" t="s">
        <v>3</v>
      </c>
    </row>
    <row r="5" spans="1:14" ht="24" customHeight="1">
      <c r="A5" s="8" t="s">
        <v>0</v>
      </c>
      <c r="B5" s="13">
        <v>1396</v>
      </c>
      <c r="C5" s="13">
        <v>740</v>
      </c>
      <c r="D5" s="13">
        <v>656</v>
      </c>
      <c r="E5" s="13">
        <v>1379</v>
      </c>
      <c r="F5" s="13">
        <v>726</v>
      </c>
      <c r="G5" s="13">
        <v>653</v>
      </c>
      <c r="H5" s="13">
        <v>1374</v>
      </c>
      <c r="I5" s="13">
        <v>724</v>
      </c>
      <c r="J5" s="13">
        <v>650</v>
      </c>
      <c r="K5" s="13">
        <v>1387</v>
      </c>
      <c r="L5" s="13">
        <v>743</v>
      </c>
      <c r="M5" s="13">
        <v>644</v>
      </c>
      <c r="N5" s="12"/>
    </row>
    <row r="6" spans="1:14" ht="24" customHeight="1">
      <c r="A6" s="8" t="s">
        <v>15</v>
      </c>
      <c r="B6" s="4">
        <v>5</v>
      </c>
      <c r="C6" s="4">
        <v>4</v>
      </c>
      <c r="D6" s="5">
        <v>1</v>
      </c>
      <c r="E6" s="4">
        <v>4</v>
      </c>
      <c r="F6" s="4">
        <v>3</v>
      </c>
      <c r="G6" s="5">
        <v>1</v>
      </c>
      <c r="H6" s="4">
        <v>10</v>
      </c>
      <c r="I6" s="4">
        <v>7</v>
      </c>
      <c r="J6" s="5">
        <v>3</v>
      </c>
      <c r="K6" s="4">
        <v>9</v>
      </c>
      <c r="L6" s="4">
        <v>7</v>
      </c>
      <c r="M6" s="5">
        <v>2</v>
      </c>
      <c r="N6" s="12"/>
    </row>
    <row r="7" spans="1:14" ht="24" customHeight="1">
      <c r="A7" s="8" t="s">
        <v>16</v>
      </c>
      <c r="B7" s="4">
        <v>130</v>
      </c>
      <c r="C7" s="4">
        <v>57</v>
      </c>
      <c r="D7" s="4">
        <v>73</v>
      </c>
      <c r="E7" s="4">
        <v>123</v>
      </c>
      <c r="F7" s="4">
        <v>57</v>
      </c>
      <c r="G7" s="4">
        <v>66</v>
      </c>
      <c r="H7" s="4">
        <v>130</v>
      </c>
      <c r="I7" s="4">
        <v>69</v>
      </c>
      <c r="J7" s="4">
        <v>61</v>
      </c>
      <c r="K7" s="4">
        <v>128</v>
      </c>
      <c r="L7" s="4">
        <v>75</v>
      </c>
      <c r="M7" s="4">
        <v>53</v>
      </c>
      <c r="N7" s="12"/>
    </row>
    <row r="8" spans="1:14" ht="24" customHeight="1">
      <c r="A8" s="8" t="s">
        <v>17</v>
      </c>
      <c r="B8" s="4">
        <v>184</v>
      </c>
      <c r="C8" s="4">
        <v>94</v>
      </c>
      <c r="D8" s="4">
        <v>90</v>
      </c>
      <c r="E8" s="4">
        <v>198</v>
      </c>
      <c r="F8" s="4">
        <v>98</v>
      </c>
      <c r="G8" s="4">
        <v>100</v>
      </c>
      <c r="H8" s="4">
        <v>193</v>
      </c>
      <c r="I8" s="4">
        <v>87</v>
      </c>
      <c r="J8" s="4">
        <v>106</v>
      </c>
      <c r="K8" s="4">
        <v>210</v>
      </c>
      <c r="L8" s="4">
        <v>103</v>
      </c>
      <c r="M8" s="4">
        <v>107</v>
      </c>
      <c r="N8" s="12"/>
    </row>
    <row r="9" spans="1:14" ht="24" customHeight="1">
      <c r="A9" s="8" t="s">
        <v>18</v>
      </c>
      <c r="B9" s="4">
        <v>136</v>
      </c>
      <c r="C9" s="4">
        <v>71</v>
      </c>
      <c r="D9" s="4">
        <v>65</v>
      </c>
      <c r="E9" s="4">
        <v>127</v>
      </c>
      <c r="F9" s="4">
        <v>66</v>
      </c>
      <c r="G9" s="4">
        <v>61</v>
      </c>
      <c r="H9" s="4">
        <v>135</v>
      </c>
      <c r="I9" s="4">
        <v>76</v>
      </c>
      <c r="J9" s="4">
        <v>59</v>
      </c>
      <c r="K9" s="4">
        <v>144</v>
      </c>
      <c r="L9" s="4">
        <v>77</v>
      </c>
      <c r="M9" s="4">
        <v>67</v>
      </c>
      <c r="N9" s="12"/>
    </row>
    <row r="10" spans="1:14" ht="24" customHeight="1">
      <c r="A10" s="8" t="s">
        <v>19</v>
      </c>
      <c r="B10" s="4">
        <v>143</v>
      </c>
      <c r="C10" s="4">
        <v>81</v>
      </c>
      <c r="D10" s="4">
        <v>62</v>
      </c>
      <c r="E10" s="4">
        <v>141</v>
      </c>
      <c r="F10" s="4">
        <v>79</v>
      </c>
      <c r="G10" s="4">
        <v>62</v>
      </c>
      <c r="H10" s="4">
        <v>135</v>
      </c>
      <c r="I10" s="4">
        <v>76</v>
      </c>
      <c r="J10" s="4">
        <v>59</v>
      </c>
      <c r="K10" s="4">
        <v>126</v>
      </c>
      <c r="L10" s="4">
        <v>73</v>
      </c>
      <c r="M10" s="4">
        <v>53</v>
      </c>
      <c r="N10" s="12"/>
    </row>
    <row r="11" spans="1:14" ht="24" customHeight="1">
      <c r="A11" s="8" t="s">
        <v>20</v>
      </c>
      <c r="B11" s="4">
        <v>123</v>
      </c>
      <c r="C11" s="4">
        <v>56</v>
      </c>
      <c r="D11" s="4">
        <v>67</v>
      </c>
      <c r="E11" s="4">
        <v>134</v>
      </c>
      <c r="F11" s="4">
        <v>59</v>
      </c>
      <c r="G11" s="4">
        <v>75</v>
      </c>
      <c r="H11" s="4">
        <v>142</v>
      </c>
      <c r="I11" s="4">
        <v>69</v>
      </c>
      <c r="J11" s="4">
        <v>73</v>
      </c>
      <c r="K11" s="4">
        <v>154</v>
      </c>
      <c r="L11" s="4">
        <v>79</v>
      </c>
      <c r="M11" s="4">
        <v>75</v>
      </c>
      <c r="N11" s="12"/>
    </row>
    <row r="12" spans="1:14" ht="24" customHeight="1">
      <c r="A12" s="8" t="s">
        <v>21</v>
      </c>
      <c r="B12" s="4">
        <v>192</v>
      </c>
      <c r="C12" s="4">
        <v>90</v>
      </c>
      <c r="D12" s="4">
        <v>102</v>
      </c>
      <c r="E12" s="4">
        <v>167</v>
      </c>
      <c r="F12" s="4">
        <v>83</v>
      </c>
      <c r="G12" s="4">
        <v>84</v>
      </c>
      <c r="H12" s="4">
        <v>144</v>
      </c>
      <c r="I12" s="4">
        <v>66</v>
      </c>
      <c r="J12" s="4">
        <v>78</v>
      </c>
      <c r="K12" s="4">
        <v>117</v>
      </c>
      <c r="L12" s="4">
        <v>53</v>
      </c>
      <c r="M12" s="4">
        <v>64</v>
      </c>
      <c r="N12" s="12"/>
    </row>
    <row r="13" spans="1:14" ht="24" customHeight="1">
      <c r="A13" s="8" t="s">
        <v>22</v>
      </c>
      <c r="B13" s="4">
        <v>218</v>
      </c>
      <c r="C13" s="4">
        <v>112</v>
      </c>
      <c r="D13" s="4">
        <v>106</v>
      </c>
      <c r="E13" s="4">
        <v>214</v>
      </c>
      <c r="F13" s="4">
        <v>108</v>
      </c>
      <c r="G13" s="4">
        <v>106</v>
      </c>
      <c r="H13" s="4">
        <v>225</v>
      </c>
      <c r="I13" s="4">
        <v>116</v>
      </c>
      <c r="J13" s="4">
        <v>109</v>
      </c>
      <c r="K13" s="4">
        <v>223</v>
      </c>
      <c r="L13" s="4">
        <v>108</v>
      </c>
      <c r="M13" s="4">
        <v>115</v>
      </c>
      <c r="N13" s="12"/>
    </row>
    <row r="14" spans="1:14" ht="24" customHeight="1">
      <c r="A14" s="8" t="s">
        <v>23</v>
      </c>
      <c r="B14" s="4">
        <v>196</v>
      </c>
      <c r="C14" s="4">
        <v>123</v>
      </c>
      <c r="D14" s="4">
        <v>73</v>
      </c>
      <c r="E14" s="4">
        <v>203</v>
      </c>
      <c r="F14" s="4">
        <v>126</v>
      </c>
      <c r="G14" s="4">
        <v>77</v>
      </c>
      <c r="H14" s="4">
        <v>190</v>
      </c>
      <c r="I14" s="4">
        <v>110</v>
      </c>
      <c r="J14" s="4">
        <v>80</v>
      </c>
      <c r="K14" s="4">
        <v>191</v>
      </c>
      <c r="L14" s="4">
        <v>112</v>
      </c>
      <c r="M14" s="4">
        <v>79</v>
      </c>
      <c r="N14" s="12"/>
    </row>
    <row r="15" spans="1:14" ht="24" customHeight="1" thickBot="1">
      <c r="A15" s="8" t="s">
        <v>24</v>
      </c>
      <c r="B15" s="3">
        <v>69</v>
      </c>
      <c r="C15" s="3">
        <v>52</v>
      </c>
      <c r="D15" s="5">
        <v>17</v>
      </c>
      <c r="E15" s="3">
        <v>68</v>
      </c>
      <c r="F15" s="3">
        <v>47</v>
      </c>
      <c r="G15" s="5">
        <v>21</v>
      </c>
      <c r="H15" s="2">
        <v>70</v>
      </c>
      <c r="I15" s="3">
        <v>48</v>
      </c>
      <c r="J15" s="5">
        <v>22</v>
      </c>
      <c r="K15" s="2">
        <v>85</v>
      </c>
      <c r="L15" s="3">
        <v>56</v>
      </c>
      <c r="M15" s="5">
        <v>29</v>
      </c>
      <c r="N15" s="12"/>
    </row>
    <row r="16" spans="1:13" ht="13.5">
      <c r="A16" s="19"/>
      <c r="D16" s="7"/>
      <c r="G16" s="7"/>
      <c r="J16" s="7"/>
      <c r="M16" s="7" t="s">
        <v>25</v>
      </c>
    </row>
  </sheetData>
  <sheetProtection/>
  <mergeCells count="1">
    <mergeCell ref="A3:A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="85" zoomScaleNormal="85" zoomScaleSheetLayoutView="100" zoomScalePageLayoutView="0" workbookViewId="0" topLeftCell="A1">
      <selection activeCell="K25" sqref="K25"/>
    </sheetView>
  </sheetViews>
  <sheetFormatPr defaultColWidth="8.796875" defaultRowHeight="15"/>
  <cols>
    <col min="1" max="1" width="4.5" style="1" bestFit="1" customWidth="1"/>
    <col min="2" max="2" width="29.3984375" style="1" customWidth="1"/>
    <col min="3" max="4" width="13.19921875" style="1" customWidth="1"/>
    <col min="5" max="5" width="13.19921875" style="4" customWidth="1"/>
    <col min="6" max="7" width="9" style="1" customWidth="1"/>
    <col min="8" max="8" width="9" style="25" customWidth="1"/>
    <col min="9" max="16384" width="9" style="1" customWidth="1"/>
  </cols>
  <sheetData>
    <row r="1" spans="1:8" s="36" customFormat="1" ht="13.5">
      <c r="A1" s="168" t="s">
        <v>58</v>
      </c>
      <c r="B1" s="168"/>
      <c r="C1" s="168"/>
      <c r="D1" s="168"/>
      <c r="E1" s="168"/>
      <c r="H1" s="38"/>
    </row>
    <row r="2" spans="1:5" ht="14.25" thickBot="1">
      <c r="A2" s="2"/>
      <c r="B2" s="2"/>
      <c r="C2" s="2"/>
      <c r="D2" s="57"/>
      <c r="E2" s="3" t="s">
        <v>128</v>
      </c>
    </row>
    <row r="3" spans="1:6" ht="13.5">
      <c r="A3" s="171" t="s">
        <v>46</v>
      </c>
      <c r="B3" s="169"/>
      <c r="C3" s="173" t="s">
        <v>47</v>
      </c>
      <c r="D3" s="174"/>
      <c r="E3" s="197"/>
      <c r="F3" s="4"/>
    </row>
    <row r="4" spans="1:6" ht="13.5">
      <c r="A4" s="172"/>
      <c r="B4" s="170"/>
      <c r="C4" s="6" t="s">
        <v>0</v>
      </c>
      <c r="D4" s="6" t="s">
        <v>2</v>
      </c>
      <c r="E4" s="6" t="s">
        <v>3</v>
      </c>
      <c r="F4" s="4"/>
    </row>
    <row r="5" spans="1:10" ht="14.25" customHeight="1">
      <c r="A5" s="175" t="s">
        <v>48</v>
      </c>
      <c r="B5" s="176"/>
      <c r="C5" s="153">
        <v>142504</v>
      </c>
      <c r="D5" s="154">
        <v>68514</v>
      </c>
      <c r="E5" s="155">
        <v>73990</v>
      </c>
      <c r="F5" s="4"/>
      <c r="G5" s="4"/>
      <c r="H5" s="26"/>
      <c r="I5" s="4"/>
      <c r="J5" s="4"/>
    </row>
    <row r="6" spans="1:10" ht="14.25" customHeight="1">
      <c r="A6" s="4">
        <v>1</v>
      </c>
      <c r="B6" s="58" t="s">
        <v>78</v>
      </c>
      <c r="C6" s="156">
        <v>4975</v>
      </c>
      <c r="D6" s="157">
        <v>2506</v>
      </c>
      <c r="E6" s="158">
        <v>2469</v>
      </c>
      <c r="F6" s="4"/>
      <c r="G6" s="4"/>
      <c r="H6" s="26"/>
      <c r="I6" s="4"/>
      <c r="J6" s="4"/>
    </row>
    <row r="7" spans="1:10" ht="14.25" customHeight="1">
      <c r="A7" s="4">
        <v>2</v>
      </c>
      <c r="B7" s="58" t="s">
        <v>123</v>
      </c>
      <c r="C7" s="156">
        <v>4071</v>
      </c>
      <c r="D7" s="157">
        <v>1994</v>
      </c>
      <c r="E7" s="158">
        <v>2077</v>
      </c>
      <c r="F7" s="4"/>
      <c r="G7" s="4"/>
      <c r="H7" s="26"/>
      <c r="I7" s="4"/>
      <c r="J7" s="4"/>
    </row>
    <row r="8" spans="1:10" ht="14.25" customHeight="1">
      <c r="A8" s="4">
        <v>3</v>
      </c>
      <c r="B8" s="58" t="s">
        <v>79</v>
      </c>
      <c r="C8" s="156">
        <v>4546</v>
      </c>
      <c r="D8" s="157">
        <v>2166</v>
      </c>
      <c r="E8" s="158">
        <v>2380</v>
      </c>
      <c r="F8" s="4"/>
      <c r="G8" s="4"/>
      <c r="H8" s="26"/>
      <c r="I8" s="4"/>
      <c r="J8" s="4"/>
    </row>
    <row r="9" spans="1:10" ht="14.25" customHeight="1">
      <c r="A9" s="4">
        <v>4</v>
      </c>
      <c r="B9" s="58" t="s">
        <v>80</v>
      </c>
      <c r="C9" s="156">
        <v>4118</v>
      </c>
      <c r="D9" s="157">
        <v>2046</v>
      </c>
      <c r="E9" s="158">
        <v>2072</v>
      </c>
      <c r="F9" s="4"/>
      <c r="G9" s="4"/>
      <c r="H9" s="26"/>
      <c r="I9" s="4"/>
      <c r="J9" s="4"/>
    </row>
    <row r="10" spans="1:10" ht="14.25" customHeight="1">
      <c r="A10" s="4">
        <v>5</v>
      </c>
      <c r="B10" s="58" t="s">
        <v>81</v>
      </c>
      <c r="C10" s="156">
        <v>4526</v>
      </c>
      <c r="D10" s="157">
        <v>2267</v>
      </c>
      <c r="E10" s="158">
        <v>2259</v>
      </c>
      <c r="F10" s="4"/>
      <c r="G10" s="4"/>
      <c r="H10" s="26"/>
      <c r="I10" s="4"/>
      <c r="J10" s="4"/>
    </row>
    <row r="11" spans="1:10" ht="14.25" customHeight="1">
      <c r="A11" s="4">
        <v>6</v>
      </c>
      <c r="B11" s="58" t="s">
        <v>82</v>
      </c>
      <c r="C11" s="156">
        <v>6485</v>
      </c>
      <c r="D11" s="157">
        <v>3222</v>
      </c>
      <c r="E11" s="158">
        <v>3263</v>
      </c>
      <c r="F11" s="4"/>
      <c r="G11" s="4"/>
      <c r="H11" s="26"/>
      <c r="I11" s="4"/>
      <c r="J11" s="4"/>
    </row>
    <row r="12" spans="1:10" ht="14.25" customHeight="1">
      <c r="A12" s="4">
        <v>7</v>
      </c>
      <c r="B12" s="58" t="s">
        <v>83</v>
      </c>
      <c r="C12" s="156">
        <v>2240</v>
      </c>
      <c r="D12" s="157">
        <v>1155</v>
      </c>
      <c r="E12" s="158">
        <v>1085</v>
      </c>
      <c r="F12" s="4"/>
      <c r="G12" s="4"/>
      <c r="H12" s="26"/>
      <c r="I12" s="4"/>
      <c r="J12" s="4"/>
    </row>
    <row r="13" spans="1:10" ht="14.25" customHeight="1">
      <c r="A13" s="4">
        <v>8</v>
      </c>
      <c r="B13" s="58" t="s">
        <v>84</v>
      </c>
      <c r="C13" s="156">
        <v>7039</v>
      </c>
      <c r="D13" s="157">
        <v>3480</v>
      </c>
      <c r="E13" s="158">
        <v>3559</v>
      </c>
      <c r="F13" s="4"/>
      <c r="G13" s="4"/>
      <c r="H13" s="26"/>
      <c r="I13" s="4"/>
      <c r="J13" s="4"/>
    </row>
    <row r="14" spans="1:10" ht="14.25" customHeight="1">
      <c r="A14" s="4">
        <v>9</v>
      </c>
      <c r="B14" s="58" t="s">
        <v>85</v>
      </c>
      <c r="C14" s="156">
        <v>8997</v>
      </c>
      <c r="D14" s="157">
        <v>4495</v>
      </c>
      <c r="E14" s="158">
        <v>4502</v>
      </c>
      <c r="F14" s="4"/>
      <c r="G14" s="4"/>
      <c r="H14" s="26"/>
      <c r="I14" s="4"/>
      <c r="J14" s="4"/>
    </row>
    <row r="15" spans="1:10" ht="14.25" customHeight="1">
      <c r="A15" s="4">
        <v>10</v>
      </c>
      <c r="B15" s="58" t="s">
        <v>86</v>
      </c>
      <c r="C15" s="156">
        <v>2891</v>
      </c>
      <c r="D15" s="157">
        <v>1361</v>
      </c>
      <c r="E15" s="158">
        <v>1530</v>
      </c>
      <c r="F15" s="4"/>
      <c r="G15" s="4"/>
      <c r="H15" s="26"/>
      <c r="I15" s="4"/>
      <c r="J15" s="4"/>
    </row>
    <row r="16" spans="1:10" ht="14.25" customHeight="1">
      <c r="A16" s="4">
        <v>11</v>
      </c>
      <c r="B16" s="58" t="s">
        <v>87</v>
      </c>
      <c r="C16" s="156">
        <v>7069</v>
      </c>
      <c r="D16" s="157">
        <v>3325</v>
      </c>
      <c r="E16" s="158">
        <v>3744</v>
      </c>
      <c r="F16" s="4"/>
      <c r="G16" s="4"/>
      <c r="H16" s="26"/>
      <c r="I16" s="4"/>
      <c r="J16" s="4"/>
    </row>
    <row r="17" spans="1:10" ht="14.25" customHeight="1">
      <c r="A17" s="4">
        <v>12</v>
      </c>
      <c r="B17" s="58" t="s">
        <v>88</v>
      </c>
      <c r="C17" s="156">
        <v>4528</v>
      </c>
      <c r="D17" s="157">
        <v>2133</v>
      </c>
      <c r="E17" s="158">
        <v>2395</v>
      </c>
      <c r="F17" s="4"/>
      <c r="G17" s="4"/>
      <c r="H17" s="26"/>
      <c r="I17" s="4"/>
      <c r="J17" s="4"/>
    </row>
    <row r="18" spans="1:10" ht="14.25" customHeight="1">
      <c r="A18" s="4">
        <v>13</v>
      </c>
      <c r="B18" s="59" t="s">
        <v>89</v>
      </c>
      <c r="C18" s="156">
        <v>2478</v>
      </c>
      <c r="D18" s="157">
        <v>1224</v>
      </c>
      <c r="E18" s="158">
        <v>1254</v>
      </c>
      <c r="F18" s="4"/>
      <c r="G18" s="4"/>
      <c r="H18" s="26"/>
      <c r="I18" s="4"/>
      <c r="J18" s="4"/>
    </row>
    <row r="19" spans="1:10" ht="14.25" customHeight="1">
      <c r="A19" s="4">
        <v>14</v>
      </c>
      <c r="B19" s="58" t="s">
        <v>90</v>
      </c>
      <c r="C19" s="156">
        <v>2916</v>
      </c>
      <c r="D19" s="157">
        <v>1465</v>
      </c>
      <c r="E19" s="158">
        <v>1451</v>
      </c>
      <c r="F19" s="4"/>
      <c r="G19" s="4"/>
      <c r="H19" s="26"/>
      <c r="I19" s="4"/>
      <c r="J19" s="4"/>
    </row>
    <row r="20" spans="1:10" ht="14.25" customHeight="1">
      <c r="A20" s="4">
        <v>15</v>
      </c>
      <c r="B20" s="58" t="s">
        <v>91</v>
      </c>
      <c r="C20" s="156">
        <v>6485</v>
      </c>
      <c r="D20" s="157">
        <v>3124</v>
      </c>
      <c r="E20" s="158">
        <v>3361</v>
      </c>
      <c r="F20" s="4"/>
      <c r="G20" s="4"/>
      <c r="H20" s="26"/>
      <c r="I20" s="4"/>
      <c r="J20" s="4"/>
    </row>
    <row r="21" spans="1:10" ht="14.25" customHeight="1">
      <c r="A21" s="4">
        <v>16</v>
      </c>
      <c r="B21" s="58" t="s">
        <v>92</v>
      </c>
      <c r="C21" s="156">
        <v>1646</v>
      </c>
      <c r="D21" s="4">
        <v>772</v>
      </c>
      <c r="E21" s="8">
        <v>874</v>
      </c>
      <c r="F21" s="4"/>
      <c r="G21" s="4"/>
      <c r="H21" s="26"/>
      <c r="I21" s="4"/>
      <c r="J21" s="4"/>
    </row>
    <row r="22" spans="1:10" ht="14.25" customHeight="1">
      <c r="A22" s="4">
        <v>17</v>
      </c>
      <c r="B22" s="58" t="s">
        <v>93</v>
      </c>
      <c r="C22" s="156">
        <v>2977</v>
      </c>
      <c r="D22" s="157">
        <v>1343</v>
      </c>
      <c r="E22" s="158">
        <v>1634</v>
      </c>
      <c r="F22" s="4"/>
      <c r="G22" s="4"/>
      <c r="H22" s="26"/>
      <c r="I22" s="4"/>
      <c r="J22" s="4"/>
    </row>
    <row r="23" spans="1:10" ht="14.25" customHeight="1">
      <c r="A23" s="4">
        <v>18</v>
      </c>
      <c r="B23" s="58" t="s">
        <v>94</v>
      </c>
      <c r="C23" s="156">
        <v>5129</v>
      </c>
      <c r="D23" s="157">
        <v>2337</v>
      </c>
      <c r="E23" s="158">
        <v>2792</v>
      </c>
      <c r="F23" s="4"/>
      <c r="G23" s="4"/>
      <c r="H23" s="26"/>
      <c r="I23" s="4"/>
      <c r="J23" s="4"/>
    </row>
    <row r="24" spans="1:10" ht="14.25" customHeight="1">
      <c r="A24" s="4">
        <v>19</v>
      </c>
      <c r="B24" s="58" t="s">
        <v>95</v>
      </c>
      <c r="C24" s="156">
        <v>4206</v>
      </c>
      <c r="D24" s="157">
        <v>2026</v>
      </c>
      <c r="E24" s="158">
        <v>2180</v>
      </c>
      <c r="F24" s="4"/>
      <c r="G24" s="4"/>
      <c r="H24" s="27"/>
      <c r="I24" s="4"/>
      <c r="J24" s="4"/>
    </row>
    <row r="25" spans="1:10" ht="14.25" customHeight="1">
      <c r="A25" s="4">
        <v>20</v>
      </c>
      <c r="B25" s="58" t="s">
        <v>96</v>
      </c>
      <c r="C25" s="156">
        <v>3738</v>
      </c>
      <c r="D25" s="157">
        <v>1721</v>
      </c>
      <c r="E25" s="158">
        <v>2017</v>
      </c>
      <c r="F25" s="4"/>
      <c r="G25" s="4"/>
      <c r="H25" s="26"/>
      <c r="I25" s="4"/>
      <c r="J25" s="4"/>
    </row>
    <row r="26" spans="1:10" ht="14.25" customHeight="1">
      <c r="A26" s="4">
        <v>21</v>
      </c>
      <c r="B26" s="58" t="s">
        <v>97</v>
      </c>
      <c r="C26" s="156">
        <v>1883</v>
      </c>
      <c r="D26" s="4">
        <v>915</v>
      </c>
      <c r="E26" s="158">
        <v>968</v>
      </c>
      <c r="F26" s="4"/>
      <c r="G26" s="4"/>
      <c r="H26" s="26"/>
      <c r="I26" s="4"/>
      <c r="J26" s="4"/>
    </row>
    <row r="27" spans="1:10" ht="14.25" customHeight="1">
      <c r="A27" s="4">
        <v>22</v>
      </c>
      <c r="B27" s="58" t="s">
        <v>98</v>
      </c>
      <c r="C27" s="156">
        <v>3371</v>
      </c>
      <c r="D27" s="157">
        <v>1542</v>
      </c>
      <c r="E27" s="158">
        <v>1829</v>
      </c>
      <c r="F27" s="4"/>
      <c r="G27" s="4"/>
      <c r="H27" s="26"/>
      <c r="I27" s="4"/>
      <c r="J27" s="4"/>
    </row>
    <row r="28" spans="1:10" ht="14.25" customHeight="1">
      <c r="A28" s="4">
        <v>23</v>
      </c>
      <c r="B28" s="58" t="s">
        <v>99</v>
      </c>
      <c r="C28" s="156">
        <v>4864</v>
      </c>
      <c r="D28" s="157">
        <v>2231</v>
      </c>
      <c r="E28" s="158">
        <v>2633</v>
      </c>
      <c r="F28" s="4"/>
      <c r="G28" s="4"/>
      <c r="H28" s="26"/>
      <c r="I28" s="4"/>
      <c r="J28" s="4"/>
    </row>
    <row r="29" spans="1:10" ht="14.25" customHeight="1">
      <c r="A29" s="4">
        <v>24</v>
      </c>
      <c r="B29" s="58" t="s">
        <v>100</v>
      </c>
      <c r="C29" s="156">
        <v>5213</v>
      </c>
      <c r="D29" s="157">
        <v>2456</v>
      </c>
      <c r="E29" s="158">
        <v>2757</v>
      </c>
      <c r="F29" s="4"/>
      <c r="G29" s="4"/>
      <c r="H29" s="26"/>
      <c r="I29" s="4"/>
      <c r="J29" s="4"/>
    </row>
    <row r="30" spans="1:10" ht="14.25" customHeight="1">
      <c r="A30" s="4">
        <v>25</v>
      </c>
      <c r="B30" s="58" t="s">
        <v>101</v>
      </c>
      <c r="C30" s="156">
        <v>3119</v>
      </c>
      <c r="D30" s="157">
        <v>1389</v>
      </c>
      <c r="E30" s="158">
        <v>1730</v>
      </c>
      <c r="F30" s="4"/>
      <c r="G30" s="4"/>
      <c r="H30" s="26"/>
      <c r="I30" s="4"/>
      <c r="J30" s="4"/>
    </row>
    <row r="31" spans="1:10" ht="14.25" customHeight="1">
      <c r="A31" s="4">
        <v>26</v>
      </c>
      <c r="B31" s="58" t="s">
        <v>102</v>
      </c>
      <c r="C31" s="156">
        <v>5377</v>
      </c>
      <c r="D31" s="157">
        <v>2589</v>
      </c>
      <c r="E31" s="158">
        <v>2788</v>
      </c>
      <c r="F31" s="4"/>
      <c r="G31" s="4"/>
      <c r="H31" s="26"/>
      <c r="I31" s="4"/>
      <c r="J31" s="4"/>
    </row>
    <row r="32" spans="1:10" ht="14.25" customHeight="1">
      <c r="A32" s="4">
        <v>27</v>
      </c>
      <c r="B32" s="60" t="s">
        <v>103</v>
      </c>
      <c r="C32" s="156">
        <v>7372</v>
      </c>
      <c r="D32" s="157">
        <v>3566</v>
      </c>
      <c r="E32" s="158">
        <v>3806</v>
      </c>
      <c r="F32" s="4"/>
      <c r="G32" s="4"/>
      <c r="H32" s="26"/>
      <c r="I32" s="4"/>
      <c r="J32" s="4"/>
    </row>
    <row r="33" spans="1:10" ht="14.25" customHeight="1">
      <c r="A33" s="4">
        <v>28</v>
      </c>
      <c r="B33" s="58" t="s">
        <v>104</v>
      </c>
      <c r="C33" s="156">
        <v>4125</v>
      </c>
      <c r="D33" s="157">
        <v>1967</v>
      </c>
      <c r="E33" s="158">
        <v>2158</v>
      </c>
      <c r="F33" s="4"/>
      <c r="G33" s="4"/>
      <c r="H33" s="26"/>
      <c r="I33" s="4"/>
      <c r="J33" s="4"/>
    </row>
    <row r="34" spans="1:8" s="4" customFormat="1" ht="13.5">
      <c r="A34" s="4">
        <v>29</v>
      </c>
      <c r="B34" s="58" t="s">
        <v>105</v>
      </c>
      <c r="C34" s="156">
        <v>3747</v>
      </c>
      <c r="D34" s="157">
        <v>1804</v>
      </c>
      <c r="E34" s="158">
        <v>1943</v>
      </c>
      <c r="H34" s="26"/>
    </row>
    <row r="35" spans="1:8" s="4" customFormat="1" ht="13.5">
      <c r="A35" s="4">
        <v>30</v>
      </c>
      <c r="B35" s="58" t="s">
        <v>106</v>
      </c>
      <c r="C35" s="156">
        <v>3767</v>
      </c>
      <c r="D35" s="157">
        <v>1785</v>
      </c>
      <c r="E35" s="158">
        <v>1982</v>
      </c>
      <c r="H35" s="26"/>
    </row>
    <row r="36" spans="1:10" ht="13.5">
      <c r="A36" s="61">
        <v>31</v>
      </c>
      <c r="B36" s="62" t="s">
        <v>107</v>
      </c>
      <c r="C36" s="159">
        <v>8606</v>
      </c>
      <c r="D36" s="160">
        <v>4108</v>
      </c>
      <c r="E36" s="161">
        <v>4498</v>
      </c>
      <c r="F36" s="4"/>
      <c r="G36" s="4"/>
      <c r="H36" s="26"/>
      <c r="I36" s="4"/>
      <c r="J36" s="4"/>
    </row>
    <row r="37" spans="1:10" ht="13.5">
      <c r="A37" s="4"/>
      <c r="C37" s="13"/>
      <c r="D37" s="4"/>
      <c r="E37" s="5" t="s">
        <v>49</v>
      </c>
      <c r="F37" s="4"/>
      <c r="G37" s="4"/>
      <c r="H37" s="26"/>
      <c r="I37" s="4"/>
      <c r="J37" s="4"/>
    </row>
    <row r="38" spans="6:10" ht="13.5">
      <c r="F38" s="4"/>
      <c r="G38" s="4"/>
      <c r="H38" s="26"/>
      <c r="I38" s="4"/>
      <c r="J38" s="4"/>
    </row>
    <row r="39" spans="6:10" ht="13.5">
      <c r="F39" s="4"/>
      <c r="G39" s="4"/>
      <c r="H39" s="26"/>
      <c r="I39" s="4"/>
      <c r="J39" s="4"/>
    </row>
    <row r="40" spans="6:10" ht="13.5">
      <c r="F40" s="4"/>
      <c r="G40" s="4"/>
      <c r="H40" s="26"/>
      <c r="I40" s="4"/>
      <c r="J40" s="4"/>
    </row>
  </sheetData>
  <sheetProtection/>
  <mergeCells count="4">
    <mergeCell ref="A1:E1"/>
    <mergeCell ref="A3:B4"/>
    <mergeCell ref="C3:E3"/>
    <mergeCell ref="A5:B5"/>
  </mergeCells>
  <printOptions/>
  <pageMargins left="0.75" right="0.75" top="0.67" bottom="0.68" header="0.512" footer="0.51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PageLayoutView="0" workbookViewId="0" topLeftCell="A1">
      <selection activeCell="G37" sqref="G37"/>
    </sheetView>
  </sheetViews>
  <sheetFormatPr defaultColWidth="8.796875" defaultRowHeight="15"/>
  <cols>
    <col min="1" max="1" width="4.8984375" style="1" customWidth="1"/>
    <col min="2" max="2" width="3.59765625" style="1" customWidth="1"/>
    <col min="3" max="3" width="3" style="1" bestFit="1" customWidth="1"/>
    <col min="4" max="4" width="6.59765625" style="1" bestFit="1" customWidth="1"/>
    <col min="5" max="7" width="14.69921875" style="1" customWidth="1"/>
    <col min="8" max="16384" width="9" style="1" customWidth="1"/>
  </cols>
  <sheetData>
    <row r="1" spans="1:7" s="36" customFormat="1" ht="13.5" customHeight="1">
      <c r="A1" s="30" t="s">
        <v>56</v>
      </c>
      <c r="B1" s="30"/>
      <c r="C1" s="30"/>
      <c r="D1" s="30"/>
      <c r="E1" s="30"/>
      <c r="F1" s="30"/>
      <c r="G1" s="30"/>
    </row>
    <row r="2" spans="1:7" ht="13.5" customHeight="1" thickBot="1">
      <c r="A2" s="2"/>
      <c r="B2" s="2"/>
      <c r="C2" s="2"/>
      <c r="D2" s="2"/>
      <c r="E2" s="2"/>
      <c r="F2" s="2"/>
      <c r="G2" s="3" t="s">
        <v>108</v>
      </c>
    </row>
    <row r="3" spans="1:7" ht="13.5" customHeight="1">
      <c r="A3" s="31" t="s">
        <v>54</v>
      </c>
      <c r="B3" s="31"/>
      <c r="C3" s="31"/>
      <c r="D3" s="31"/>
      <c r="E3" s="32" t="s">
        <v>0</v>
      </c>
      <c r="F3" s="32" t="s">
        <v>2</v>
      </c>
      <c r="G3" s="33" t="s">
        <v>3</v>
      </c>
    </row>
    <row r="4" spans="1:7" s="4" customFormat="1" ht="13.5" customHeight="1">
      <c r="A4" s="4" t="s">
        <v>72</v>
      </c>
      <c r="B4" s="5" t="s">
        <v>73</v>
      </c>
      <c r="C4" s="4" t="s">
        <v>55</v>
      </c>
      <c r="D4" s="8">
        <v>2019</v>
      </c>
      <c r="E4" s="20">
        <v>139217</v>
      </c>
      <c r="F4" s="21">
        <v>67510</v>
      </c>
      <c r="G4" s="21">
        <v>71707</v>
      </c>
    </row>
    <row r="5" spans="1:7" s="4" customFormat="1" ht="13.5" customHeight="1">
      <c r="A5" s="5"/>
      <c r="B5" s="5">
        <v>2</v>
      </c>
      <c r="D5" s="8">
        <v>2020</v>
      </c>
      <c r="E5" s="20">
        <v>140491</v>
      </c>
      <c r="F5" s="21">
        <v>67935</v>
      </c>
      <c r="G5" s="21">
        <v>72556</v>
      </c>
    </row>
    <row r="6" spans="1:7" s="4" customFormat="1" ht="13.5" customHeight="1">
      <c r="A6" s="5"/>
      <c r="B6" s="5">
        <v>3</v>
      </c>
      <c r="D6" s="8">
        <v>2021</v>
      </c>
      <c r="E6" s="21">
        <v>140449</v>
      </c>
      <c r="F6" s="21">
        <v>67805</v>
      </c>
      <c r="G6" s="21">
        <v>72644</v>
      </c>
    </row>
    <row r="7" spans="1:7" s="4" customFormat="1" ht="13.5" customHeight="1">
      <c r="A7" s="5"/>
      <c r="B7" s="5">
        <v>4</v>
      </c>
      <c r="D7" s="8">
        <v>2022</v>
      </c>
      <c r="E7" s="20">
        <v>140889</v>
      </c>
      <c r="F7" s="21">
        <v>67887</v>
      </c>
      <c r="G7" s="21">
        <v>73002</v>
      </c>
    </row>
    <row r="8" spans="1:7" s="4" customFormat="1" ht="13.5" customHeight="1" thickBot="1">
      <c r="A8" s="3"/>
      <c r="B8" s="3">
        <v>5</v>
      </c>
      <c r="C8" s="2"/>
      <c r="D8" s="34">
        <v>2023</v>
      </c>
      <c r="E8" s="28">
        <v>142421</v>
      </c>
      <c r="F8" s="29">
        <v>68451</v>
      </c>
      <c r="G8" s="29">
        <v>73970</v>
      </c>
    </row>
    <row r="9" spans="1:7" ht="13.5" customHeight="1">
      <c r="A9" s="4"/>
      <c r="B9" s="4"/>
      <c r="C9" s="4"/>
      <c r="D9" s="4"/>
      <c r="E9" s="4"/>
      <c r="F9" s="4"/>
      <c r="G9" s="5" t="s">
        <v>53</v>
      </c>
    </row>
    <row r="15" spans="6:8" ht="14.25">
      <c r="F15" s="35"/>
      <c r="G15" s="35"/>
      <c r="H15" s="4"/>
    </row>
  </sheetData>
  <sheetProtection/>
  <printOptions/>
  <pageMargins left="0.75" right="0.75" top="1" bottom="1" header="0.512" footer="0.512"/>
  <pageSetup horizontalDpi="400" verticalDpi="4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46"/>
  <sheetViews>
    <sheetView showGridLines="0" zoomScale="91" zoomScaleNormal="91" zoomScalePageLayoutView="0" workbookViewId="0" topLeftCell="A10">
      <selection activeCell="S11" sqref="S11"/>
    </sheetView>
  </sheetViews>
  <sheetFormatPr defaultColWidth="8.796875" defaultRowHeight="15"/>
  <cols>
    <col min="1" max="1" width="9" style="67" customWidth="1"/>
    <col min="2" max="2" width="22.3984375" style="67" customWidth="1"/>
    <col min="3" max="3" width="10.69921875" style="67" customWidth="1"/>
    <col min="4" max="8" width="9.19921875" style="67" customWidth="1"/>
    <col min="9" max="9" width="10.09765625" style="67" customWidth="1"/>
    <col min="10" max="15" width="9.8984375" style="67" customWidth="1"/>
    <col min="16" max="17" width="9.8984375" style="128" customWidth="1"/>
    <col min="18" max="16384" width="9" style="67" customWidth="1"/>
  </cols>
  <sheetData>
    <row r="2" spans="2:17" ht="15" customHeight="1">
      <c r="B2" s="65" t="s">
        <v>59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2:17" ht="15" customHeight="1" thickBot="1">
      <c r="B3" s="68" t="s">
        <v>29</v>
      </c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  <c r="Q3" s="71"/>
    </row>
    <row r="4" spans="2:17" ht="15" customHeight="1">
      <c r="B4" s="187" t="s">
        <v>30</v>
      </c>
      <c r="C4" s="72" t="s">
        <v>31</v>
      </c>
      <c r="D4" s="73"/>
      <c r="E4" s="73"/>
      <c r="F4" s="72" t="s">
        <v>32</v>
      </c>
      <c r="G4" s="74"/>
      <c r="H4" s="75"/>
      <c r="I4" s="189" t="s">
        <v>33</v>
      </c>
      <c r="J4" s="76" t="s">
        <v>34</v>
      </c>
      <c r="K4" s="74"/>
      <c r="L4" s="75"/>
      <c r="M4" s="72" t="s">
        <v>35</v>
      </c>
      <c r="N4" s="77"/>
      <c r="O4" s="75"/>
      <c r="P4" s="191" t="s">
        <v>36</v>
      </c>
      <c r="Q4" s="193" t="s">
        <v>37</v>
      </c>
    </row>
    <row r="5" spans="2:17" ht="15" customHeight="1">
      <c r="B5" s="188"/>
      <c r="C5" s="78" t="s">
        <v>1</v>
      </c>
      <c r="D5" s="78" t="s">
        <v>2</v>
      </c>
      <c r="E5" s="78" t="s">
        <v>3</v>
      </c>
      <c r="F5" s="78" t="s">
        <v>1</v>
      </c>
      <c r="G5" s="78" t="s">
        <v>2</v>
      </c>
      <c r="H5" s="78" t="s">
        <v>3</v>
      </c>
      <c r="I5" s="190"/>
      <c r="J5" s="78" t="s">
        <v>38</v>
      </c>
      <c r="K5" s="78" t="s">
        <v>2</v>
      </c>
      <c r="L5" s="78" t="s">
        <v>3</v>
      </c>
      <c r="M5" s="79" t="s">
        <v>1</v>
      </c>
      <c r="N5" s="80" t="s">
        <v>39</v>
      </c>
      <c r="O5" s="80" t="s">
        <v>40</v>
      </c>
      <c r="P5" s="192"/>
      <c r="Q5" s="194"/>
    </row>
    <row r="6" spans="2:17" ht="15" customHeight="1">
      <c r="B6" s="81" t="s">
        <v>134</v>
      </c>
      <c r="C6" s="52">
        <f>SUM(D6:E6)</f>
        <v>125956</v>
      </c>
      <c r="D6" s="53">
        <v>62642</v>
      </c>
      <c r="E6" s="53">
        <v>63314</v>
      </c>
      <c r="F6" s="53">
        <f>SUM(G6:H6)</f>
        <v>75866</v>
      </c>
      <c r="G6" s="53">
        <v>38319</v>
      </c>
      <c r="H6" s="53">
        <v>37547</v>
      </c>
      <c r="I6" s="53">
        <f>356+13064</f>
        <v>13420</v>
      </c>
      <c r="J6" s="82">
        <f>SUM(F6/C6*100)</f>
        <v>60.232144558417225</v>
      </c>
      <c r="K6" s="82">
        <f>SUM(G6/D6*100)</f>
        <v>61.171418537083746</v>
      </c>
      <c r="L6" s="82">
        <f>SUM(H6/E6*100)</f>
        <v>59.30283981425909</v>
      </c>
      <c r="M6" s="55">
        <f>SUM(N6:O6)</f>
        <v>75864</v>
      </c>
      <c r="N6" s="55">
        <v>74118</v>
      </c>
      <c r="O6" s="55">
        <v>1746</v>
      </c>
      <c r="P6" s="102"/>
      <c r="Q6" s="102"/>
    </row>
    <row r="7" spans="2:17" ht="15" customHeight="1">
      <c r="B7" s="81"/>
      <c r="C7" s="50">
        <f>SUM(D7:E7)</f>
        <v>-125666</v>
      </c>
      <c r="D7" s="47">
        <v>-62464</v>
      </c>
      <c r="E7" s="47">
        <v>-63202</v>
      </c>
      <c r="F7" s="47">
        <f>SUM(G7:H7)</f>
        <v>-73805</v>
      </c>
      <c r="G7" s="47">
        <v>-37285</v>
      </c>
      <c r="H7" s="47">
        <v>-36520</v>
      </c>
      <c r="I7" s="47">
        <v>-10768</v>
      </c>
      <c r="J7" s="48">
        <f>-SUM(F7/C7*100)</f>
        <v>-58.73108080148967</v>
      </c>
      <c r="K7" s="49">
        <f>-SUM(G7/D7*100)</f>
        <v>-59.69038165983606</v>
      </c>
      <c r="L7" s="49">
        <f>-SUM(H7/E7*100)</f>
        <v>-57.782981551216736</v>
      </c>
      <c r="M7" s="47">
        <f>SUM(N7:O7)</f>
        <v>-73797</v>
      </c>
      <c r="N7" s="47">
        <v>-72819</v>
      </c>
      <c r="O7" s="47">
        <v>-978</v>
      </c>
      <c r="P7" s="102">
        <v>31</v>
      </c>
      <c r="Q7" s="102">
        <v>1</v>
      </c>
    </row>
    <row r="8" spans="2:17" ht="15" customHeight="1">
      <c r="B8" s="81" t="s">
        <v>41</v>
      </c>
      <c r="C8" s="52">
        <f>SUM(D8:E8)</f>
        <v>125956</v>
      </c>
      <c r="D8" s="53">
        <v>62642</v>
      </c>
      <c r="E8" s="53">
        <v>63314</v>
      </c>
      <c r="F8" s="53">
        <f>SUM(G8:H8)</f>
        <v>75866</v>
      </c>
      <c r="G8" s="53">
        <v>38323</v>
      </c>
      <c r="H8" s="53">
        <v>37543</v>
      </c>
      <c r="I8" s="53">
        <f>362+12067</f>
        <v>12429</v>
      </c>
      <c r="J8" s="82">
        <f>SUM(F8/C8*100)</f>
        <v>60.232144558417225</v>
      </c>
      <c r="K8" s="82">
        <f>SUM(G8/D8*100)</f>
        <v>61.17780402924555</v>
      </c>
      <c r="L8" s="82">
        <f>SUM(H8/E8*100)</f>
        <v>59.29652209621885</v>
      </c>
      <c r="M8" s="55">
        <f>SUM(N8:O8)</f>
        <v>75864</v>
      </c>
      <c r="N8" s="55">
        <v>74769</v>
      </c>
      <c r="O8" s="55">
        <v>1095</v>
      </c>
      <c r="P8" s="102"/>
      <c r="Q8" s="102"/>
    </row>
    <row r="9" spans="2:17" s="86" customFormat="1" ht="13.5" customHeight="1">
      <c r="B9" s="81" t="s">
        <v>60</v>
      </c>
      <c r="C9" s="52">
        <v>127388</v>
      </c>
      <c r="D9" s="53">
        <v>62893</v>
      </c>
      <c r="E9" s="53">
        <v>64495</v>
      </c>
      <c r="F9" s="53">
        <v>63092</v>
      </c>
      <c r="G9" s="53">
        <v>32202</v>
      </c>
      <c r="H9" s="53">
        <v>30890</v>
      </c>
      <c r="I9" s="53">
        <v>12283</v>
      </c>
      <c r="J9" s="84">
        <v>49.53</v>
      </c>
      <c r="K9" s="84">
        <v>51.2</v>
      </c>
      <c r="L9" s="84">
        <v>47.9</v>
      </c>
      <c r="M9" s="54">
        <v>63091</v>
      </c>
      <c r="N9" s="54">
        <v>61067</v>
      </c>
      <c r="O9" s="54">
        <v>2024</v>
      </c>
      <c r="P9" s="85"/>
      <c r="Q9" s="85"/>
    </row>
    <row r="10" spans="2:17" s="86" customFormat="1" ht="15" customHeight="1">
      <c r="B10" s="81"/>
      <c r="C10" s="45">
        <v>-127087</v>
      </c>
      <c r="D10" s="22">
        <v>-62711</v>
      </c>
      <c r="E10" s="22">
        <v>-64376</v>
      </c>
      <c r="F10" s="22">
        <v>-61302</v>
      </c>
      <c r="G10" s="22">
        <v>-31295</v>
      </c>
      <c r="H10" s="22">
        <v>-30007</v>
      </c>
      <c r="I10" s="46">
        <v>-10680</v>
      </c>
      <c r="J10" s="48">
        <f>-SUM(F10/C10*100)</f>
        <v>-48.23624760990503</v>
      </c>
      <c r="K10" s="24">
        <v>-49.9</v>
      </c>
      <c r="L10" s="24">
        <v>-46.61</v>
      </c>
      <c r="M10" s="22">
        <v>-61293</v>
      </c>
      <c r="N10" s="22">
        <v>-60131</v>
      </c>
      <c r="O10" s="22">
        <v>-1162</v>
      </c>
      <c r="P10" s="85">
        <v>31</v>
      </c>
      <c r="Q10" s="85">
        <v>1</v>
      </c>
    </row>
    <row r="11" spans="2:17" s="86" customFormat="1" ht="15" customHeight="1">
      <c r="B11" s="81" t="s">
        <v>41</v>
      </c>
      <c r="C11" s="52">
        <v>127388</v>
      </c>
      <c r="D11" s="53">
        <v>62893</v>
      </c>
      <c r="E11" s="53">
        <v>64495</v>
      </c>
      <c r="F11" s="53">
        <v>63087</v>
      </c>
      <c r="G11" s="53">
        <v>32197</v>
      </c>
      <c r="H11" s="53">
        <v>30890</v>
      </c>
      <c r="I11" s="53">
        <v>12283</v>
      </c>
      <c r="J11" s="84">
        <v>49.52</v>
      </c>
      <c r="K11" s="84">
        <v>51.19</v>
      </c>
      <c r="L11" s="84">
        <v>47.9</v>
      </c>
      <c r="M11" s="54">
        <v>63084</v>
      </c>
      <c r="N11" s="54">
        <v>61918</v>
      </c>
      <c r="O11" s="54">
        <v>1166</v>
      </c>
      <c r="P11" s="85"/>
      <c r="Q11" s="85"/>
    </row>
    <row r="12" spans="2:17" s="86" customFormat="1" ht="13.5" customHeight="1">
      <c r="B12" s="87" t="s">
        <v>69</v>
      </c>
      <c r="C12" s="52">
        <f aca="true" t="shared" si="0" ref="C12:C18">SUM(D12:E12)</f>
        <v>136009</v>
      </c>
      <c r="D12" s="53">
        <v>66359</v>
      </c>
      <c r="E12" s="53">
        <v>69650</v>
      </c>
      <c r="F12" s="53">
        <f aca="true" t="shared" si="1" ref="F12:F18">SUM(G12:H12)</f>
        <v>70714</v>
      </c>
      <c r="G12" s="53">
        <v>35206</v>
      </c>
      <c r="H12" s="53">
        <v>35508</v>
      </c>
      <c r="I12" s="53">
        <v>23526</v>
      </c>
      <c r="J12" s="84">
        <f>SUM(F12/C12*100)</f>
        <v>51.99214757846907</v>
      </c>
      <c r="K12" s="84">
        <f>SUM(G12/D12*100)</f>
        <v>53.053843487695715</v>
      </c>
      <c r="L12" s="84">
        <f>SUM(H12/E12*100)</f>
        <v>50.98061737257717</v>
      </c>
      <c r="M12" s="54">
        <f>SUM(N12:O12)</f>
        <v>70705</v>
      </c>
      <c r="N12" s="54">
        <v>69432</v>
      </c>
      <c r="O12" s="54">
        <v>1273</v>
      </c>
      <c r="P12" s="85"/>
      <c r="Q12" s="85"/>
    </row>
    <row r="13" spans="2:17" s="86" customFormat="1" ht="15" customHeight="1">
      <c r="B13" s="87"/>
      <c r="C13" s="45">
        <f t="shared" si="0"/>
        <v>-135702</v>
      </c>
      <c r="D13" s="22">
        <v>-66179</v>
      </c>
      <c r="E13" s="22">
        <v>-69523</v>
      </c>
      <c r="F13" s="22">
        <f t="shared" si="1"/>
        <v>-70457</v>
      </c>
      <c r="G13" s="22">
        <v>-35061</v>
      </c>
      <c r="H13" s="22">
        <v>-35396</v>
      </c>
      <c r="I13" s="46">
        <v>-23441</v>
      </c>
      <c r="J13" s="23">
        <v>-51.92</v>
      </c>
      <c r="K13" s="24">
        <v>-52.98</v>
      </c>
      <c r="L13" s="24">
        <v>-50.91</v>
      </c>
      <c r="M13" s="22">
        <v>-70441</v>
      </c>
      <c r="N13" s="22">
        <v>-69582</v>
      </c>
      <c r="O13" s="22">
        <v>-859</v>
      </c>
      <c r="P13" s="85">
        <v>31</v>
      </c>
      <c r="Q13" s="85">
        <v>1</v>
      </c>
    </row>
    <row r="14" spans="2:17" s="86" customFormat="1" ht="15" customHeight="1">
      <c r="B14" s="87" t="s">
        <v>41</v>
      </c>
      <c r="C14" s="52">
        <f t="shared" si="0"/>
        <v>136009</v>
      </c>
      <c r="D14" s="53">
        <v>66359</v>
      </c>
      <c r="E14" s="53">
        <v>69650</v>
      </c>
      <c r="F14" s="53">
        <f t="shared" si="1"/>
        <v>70714</v>
      </c>
      <c r="G14" s="53">
        <v>35205</v>
      </c>
      <c r="H14" s="53">
        <v>35509</v>
      </c>
      <c r="I14" s="53">
        <v>23526</v>
      </c>
      <c r="J14" s="84">
        <f aca="true" t="shared" si="2" ref="J14:L15">SUM(F14/C14*100)</f>
        <v>51.99214757846907</v>
      </c>
      <c r="K14" s="84">
        <f t="shared" si="2"/>
        <v>53.05233653310025</v>
      </c>
      <c r="L14" s="84">
        <f t="shared" si="2"/>
        <v>50.982053122756646</v>
      </c>
      <c r="M14" s="54">
        <f>SUM(N14:O14)</f>
        <v>70710</v>
      </c>
      <c r="N14" s="54">
        <v>69786</v>
      </c>
      <c r="O14" s="54">
        <v>924</v>
      </c>
      <c r="P14" s="85"/>
      <c r="Q14" s="85"/>
    </row>
    <row r="15" spans="2:17" s="86" customFormat="1" ht="13.5" customHeight="1">
      <c r="B15" s="87" t="s">
        <v>109</v>
      </c>
      <c r="C15" s="52">
        <f t="shared" si="0"/>
        <v>140058</v>
      </c>
      <c r="D15" s="53">
        <v>67540</v>
      </c>
      <c r="E15" s="53">
        <v>72518</v>
      </c>
      <c r="F15" s="53">
        <f t="shared" si="1"/>
        <v>79949</v>
      </c>
      <c r="G15" s="53">
        <v>38781</v>
      </c>
      <c r="H15" s="53">
        <v>41168</v>
      </c>
      <c r="I15" s="53">
        <v>29279</v>
      </c>
      <c r="J15" s="84">
        <f t="shared" si="2"/>
        <v>57.08277999114652</v>
      </c>
      <c r="K15" s="84">
        <f t="shared" si="2"/>
        <v>57.41930707728753</v>
      </c>
      <c r="L15" s="84">
        <f t="shared" si="2"/>
        <v>56.769353815604404</v>
      </c>
      <c r="M15" s="54">
        <f>SUM(N15:O15)</f>
        <v>79948</v>
      </c>
      <c r="N15" s="54">
        <v>78562</v>
      </c>
      <c r="O15" s="54">
        <v>1386</v>
      </c>
      <c r="P15" s="85"/>
      <c r="Q15" s="85"/>
    </row>
    <row r="16" spans="2:17" s="86" customFormat="1" ht="15" customHeight="1">
      <c r="B16" s="87"/>
      <c r="C16" s="45">
        <f t="shared" si="0"/>
        <v>-139812</v>
      </c>
      <c r="D16" s="22">
        <v>-67408</v>
      </c>
      <c r="E16" s="22">
        <v>-72404</v>
      </c>
      <c r="F16" s="22">
        <f t="shared" si="1"/>
        <v>-79750</v>
      </c>
      <c r="G16" s="22">
        <v>-38660</v>
      </c>
      <c r="H16" s="22">
        <v>-41090</v>
      </c>
      <c r="I16" s="46">
        <v>-29229</v>
      </c>
      <c r="J16" s="23">
        <v>-57.04</v>
      </c>
      <c r="K16" s="24">
        <v>-57.35</v>
      </c>
      <c r="L16" s="24">
        <v>-56.75</v>
      </c>
      <c r="M16" s="22">
        <v>-79727</v>
      </c>
      <c r="N16" s="22">
        <v>-78857</v>
      </c>
      <c r="O16" s="22">
        <v>-870</v>
      </c>
      <c r="P16" s="85">
        <v>31</v>
      </c>
      <c r="Q16" s="85">
        <v>1</v>
      </c>
    </row>
    <row r="17" spans="2:17" s="86" customFormat="1" ht="15" customHeight="1">
      <c r="B17" s="87" t="s">
        <v>41</v>
      </c>
      <c r="C17" s="52">
        <f t="shared" si="0"/>
        <v>140058</v>
      </c>
      <c r="D17" s="53">
        <v>67540</v>
      </c>
      <c r="E17" s="53">
        <v>72518</v>
      </c>
      <c r="F17" s="53">
        <f t="shared" si="1"/>
        <v>79943</v>
      </c>
      <c r="G17" s="53">
        <v>38779</v>
      </c>
      <c r="H17" s="53">
        <v>41164</v>
      </c>
      <c r="I17" s="53">
        <v>29278</v>
      </c>
      <c r="J17" s="84">
        <f>SUM(F17/C17*100)</f>
        <v>57.07849605163575</v>
      </c>
      <c r="K17" s="84">
        <f>SUM(G17/D17*100)</f>
        <v>57.41634586911459</v>
      </c>
      <c r="L17" s="84">
        <f>SUM(H17/E17*100)</f>
        <v>56.76383794368295</v>
      </c>
      <c r="M17" s="54">
        <f>SUM(N17:O17)</f>
        <v>79936</v>
      </c>
      <c r="N17" s="54">
        <v>78561</v>
      </c>
      <c r="O17" s="54">
        <v>1375</v>
      </c>
      <c r="P17" s="85"/>
      <c r="Q17" s="85"/>
    </row>
    <row r="18" spans="2:17" s="86" customFormat="1" ht="15" customHeight="1" thickBot="1">
      <c r="B18" s="162" t="s">
        <v>129</v>
      </c>
      <c r="C18" s="163">
        <f t="shared" si="0"/>
        <v>140798</v>
      </c>
      <c r="D18" s="163">
        <v>67760</v>
      </c>
      <c r="E18" s="163">
        <v>73038</v>
      </c>
      <c r="F18" s="163">
        <f t="shared" si="1"/>
        <v>60086</v>
      </c>
      <c r="G18" s="163">
        <v>28953</v>
      </c>
      <c r="H18" s="163">
        <v>31133</v>
      </c>
      <c r="I18" s="163">
        <v>19126</v>
      </c>
      <c r="J18" s="164">
        <f>SUM(F18/C18*100)</f>
        <v>42.67532209264336</v>
      </c>
      <c r="K18" s="164">
        <v>42.73</v>
      </c>
      <c r="L18" s="164">
        <v>42.63</v>
      </c>
      <c r="M18" s="165">
        <f>SUM(N18:O18)</f>
        <v>60083</v>
      </c>
      <c r="N18" s="165">
        <v>58318</v>
      </c>
      <c r="O18" s="165">
        <v>1765</v>
      </c>
      <c r="P18" s="166">
        <v>31</v>
      </c>
      <c r="Q18" s="166">
        <v>1</v>
      </c>
    </row>
    <row r="19" spans="2:17" ht="15" customHeight="1">
      <c r="B19" s="88" t="s">
        <v>135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9"/>
      <c r="Q19" s="89"/>
    </row>
    <row r="20" spans="2:17" ht="6" customHeight="1">
      <c r="B20" s="90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9"/>
      <c r="Q20" s="89"/>
    </row>
    <row r="21" spans="2:17" ht="6" customHeight="1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9"/>
      <c r="Q21" s="89"/>
    </row>
    <row r="22" spans="2:17" ht="15" customHeight="1" thickBot="1">
      <c r="B22" s="91" t="s">
        <v>42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  <c r="Q22" s="93"/>
    </row>
    <row r="23" spans="2:17" ht="15" customHeight="1">
      <c r="B23" s="178" t="s">
        <v>30</v>
      </c>
      <c r="C23" s="94" t="s">
        <v>31</v>
      </c>
      <c r="D23" s="95"/>
      <c r="E23" s="96"/>
      <c r="F23" s="94" t="s">
        <v>32</v>
      </c>
      <c r="G23" s="95"/>
      <c r="H23" s="96"/>
      <c r="I23" s="180" t="s">
        <v>33</v>
      </c>
      <c r="J23" s="97" t="s">
        <v>43</v>
      </c>
      <c r="K23" s="95"/>
      <c r="L23" s="96"/>
      <c r="M23" s="94" t="s">
        <v>35</v>
      </c>
      <c r="N23" s="95"/>
      <c r="O23" s="96"/>
      <c r="P23" s="182" t="s">
        <v>36</v>
      </c>
      <c r="Q23" s="184" t="s">
        <v>37</v>
      </c>
    </row>
    <row r="24" spans="2:17" ht="15" customHeight="1">
      <c r="B24" s="179"/>
      <c r="C24" s="98" t="s">
        <v>1</v>
      </c>
      <c r="D24" s="98" t="s">
        <v>2</v>
      </c>
      <c r="E24" s="98" t="s">
        <v>3</v>
      </c>
      <c r="F24" s="98" t="s">
        <v>1</v>
      </c>
      <c r="G24" s="98" t="s">
        <v>2</v>
      </c>
      <c r="H24" s="98" t="s">
        <v>3</v>
      </c>
      <c r="I24" s="181"/>
      <c r="J24" s="98" t="s">
        <v>38</v>
      </c>
      <c r="K24" s="98" t="s">
        <v>2</v>
      </c>
      <c r="L24" s="98" t="s">
        <v>3</v>
      </c>
      <c r="M24" s="98" t="s">
        <v>1</v>
      </c>
      <c r="N24" s="99" t="s">
        <v>39</v>
      </c>
      <c r="O24" s="99" t="s">
        <v>40</v>
      </c>
      <c r="P24" s="183"/>
      <c r="Q24" s="185"/>
    </row>
    <row r="25" spans="2:17" ht="15" customHeight="1">
      <c r="B25" s="100" t="s">
        <v>136</v>
      </c>
      <c r="C25" s="41">
        <v>126627</v>
      </c>
      <c r="D25" s="41">
        <v>63244</v>
      </c>
      <c r="E25" s="41">
        <v>63383</v>
      </c>
      <c r="F25" s="41">
        <v>71729</v>
      </c>
      <c r="G25" s="41">
        <v>36348</v>
      </c>
      <c r="H25" s="41">
        <v>35381</v>
      </c>
      <c r="I25" s="41">
        <v>12491</v>
      </c>
      <c r="J25" s="101">
        <v>56.64589700458828</v>
      </c>
      <c r="K25" s="101">
        <v>57.472645626462594</v>
      </c>
      <c r="L25" s="101">
        <v>55.82096145654197</v>
      </c>
      <c r="M25" s="41">
        <v>71727</v>
      </c>
      <c r="N25" s="41">
        <v>69644</v>
      </c>
      <c r="O25" s="41">
        <v>2083</v>
      </c>
      <c r="P25" s="83">
        <v>31</v>
      </c>
      <c r="Q25" s="83">
        <v>1</v>
      </c>
    </row>
    <row r="26" spans="2:17" ht="15" customHeight="1">
      <c r="B26" s="100" t="s">
        <v>44</v>
      </c>
      <c r="C26" s="41">
        <v>126627</v>
      </c>
      <c r="D26" s="41">
        <v>63244</v>
      </c>
      <c r="E26" s="41">
        <v>63383</v>
      </c>
      <c r="F26" s="41">
        <v>71734</v>
      </c>
      <c r="G26" s="41">
        <v>36351</v>
      </c>
      <c r="H26" s="41">
        <v>35383</v>
      </c>
      <c r="I26" s="41">
        <v>12497</v>
      </c>
      <c r="J26" s="101">
        <v>56.64984560954615</v>
      </c>
      <c r="K26" s="101">
        <v>57.477389159445956</v>
      </c>
      <c r="L26" s="101">
        <v>55.82411687676506</v>
      </c>
      <c r="M26" s="41">
        <v>71731</v>
      </c>
      <c r="N26" s="41">
        <v>70662</v>
      </c>
      <c r="O26" s="41">
        <v>1069</v>
      </c>
      <c r="P26" s="83"/>
      <c r="Q26" s="83"/>
    </row>
    <row r="27" spans="2:17" ht="15" customHeight="1">
      <c r="B27" s="100" t="s">
        <v>61</v>
      </c>
      <c r="C27" s="41">
        <v>126464</v>
      </c>
      <c r="D27" s="41">
        <v>62758</v>
      </c>
      <c r="E27" s="41">
        <v>63706</v>
      </c>
      <c r="F27" s="41">
        <v>63484</v>
      </c>
      <c r="G27" s="41">
        <v>32454</v>
      </c>
      <c r="H27" s="41">
        <v>31030</v>
      </c>
      <c r="I27" s="41">
        <v>12123</v>
      </c>
      <c r="J27" s="101">
        <v>50.19926619433198</v>
      </c>
      <c r="K27" s="101">
        <v>51.71292902896841</v>
      </c>
      <c r="L27" s="101">
        <v>48.708127962829245</v>
      </c>
      <c r="M27" s="41">
        <v>63483</v>
      </c>
      <c r="N27" s="41">
        <v>61562</v>
      </c>
      <c r="O27" s="41">
        <v>1921</v>
      </c>
      <c r="P27" s="83">
        <v>31</v>
      </c>
      <c r="Q27" s="83">
        <v>1</v>
      </c>
    </row>
    <row r="28" spans="2:17" ht="15" customHeight="1">
      <c r="B28" s="100" t="s">
        <v>44</v>
      </c>
      <c r="C28" s="41">
        <v>126464</v>
      </c>
      <c r="D28" s="41">
        <v>62758</v>
      </c>
      <c r="E28" s="41">
        <v>63706</v>
      </c>
      <c r="F28" s="41">
        <v>63482</v>
      </c>
      <c r="G28" s="41">
        <v>32451</v>
      </c>
      <c r="H28" s="41">
        <v>31031</v>
      </c>
      <c r="I28" s="41">
        <v>12126</v>
      </c>
      <c r="J28" s="101">
        <v>50.19768471659919</v>
      </c>
      <c r="K28" s="101">
        <v>51.708148761910834</v>
      </c>
      <c r="L28" s="101">
        <v>48.70969767368851</v>
      </c>
      <c r="M28" s="41">
        <v>63474</v>
      </c>
      <c r="N28" s="41">
        <v>62478</v>
      </c>
      <c r="O28" s="41">
        <v>996</v>
      </c>
      <c r="P28" s="83"/>
      <c r="Q28" s="83"/>
    </row>
    <row r="29" spans="2:17" s="86" customFormat="1" ht="15" customHeight="1">
      <c r="B29" s="100" t="s">
        <v>62</v>
      </c>
      <c r="C29" s="41">
        <v>133006</v>
      </c>
      <c r="D29" s="41">
        <v>65392</v>
      </c>
      <c r="E29" s="41">
        <v>67614</v>
      </c>
      <c r="F29" s="41">
        <v>71422</v>
      </c>
      <c r="G29" s="41">
        <v>35643</v>
      </c>
      <c r="H29" s="41">
        <v>35779</v>
      </c>
      <c r="I29" s="41">
        <v>15838</v>
      </c>
      <c r="J29" s="101">
        <v>53.7</v>
      </c>
      <c r="K29" s="101">
        <v>54.50666748226083</v>
      </c>
      <c r="L29" s="101">
        <v>52.91655574289348</v>
      </c>
      <c r="M29" s="41">
        <v>71419</v>
      </c>
      <c r="N29" s="41">
        <v>69242</v>
      </c>
      <c r="O29" s="41">
        <v>2177</v>
      </c>
      <c r="P29" s="177">
        <v>31</v>
      </c>
      <c r="Q29" s="177">
        <v>1</v>
      </c>
    </row>
    <row r="30" spans="2:17" s="86" customFormat="1" ht="15" customHeight="1">
      <c r="B30" s="100" t="s">
        <v>44</v>
      </c>
      <c r="C30" s="41">
        <v>133006</v>
      </c>
      <c r="D30" s="41">
        <v>65392</v>
      </c>
      <c r="E30" s="41">
        <v>67614</v>
      </c>
      <c r="F30" s="41">
        <v>71416</v>
      </c>
      <c r="G30" s="41">
        <v>35638</v>
      </c>
      <c r="H30" s="41">
        <v>35778</v>
      </c>
      <c r="I30" s="41">
        <v>15840</v>
      </c>
      <c r="J30" s="101">
        <v>53.69</v>
      </c>
      <c r="K30" s="101">
        <v>54.5</v>
      </c>
      <c r="L30" s="101">
        <v>52.92</v>
      </c>
      <c r="M30" s="41">
        <v>71415</v>
      </c>
      <c r="N30" s="41">
        <v>69881</v>
      </c>
      <c r="O30" s="41">
        <v>1534</v>
      </c>
      <c r="P30" s="177"/>
      <c r="Q30" s="177"/>
    </row>
    <row r="31" spans="2:17" s="86" customFormat="1" ht="15" customHeight="1">
      <c r="B31" s="103" t="s">
        <v>74</v>
      </c>
      <c r="C31" s="21">
        <f>SUM(D31:E31)</f>
        <v>139162</v>
      </c>
      <c r="D31" s="21">
        <v>67541</v>
      </c>
      <c r="E31" s="21">
        <v>71621</v>
      </c>
      <c r="F31" s="21">
        <f>SUM(G31:H31)</f>
        <v>62665</v>
      </c>
      <c r="G31" s="21">
        <v>31329</v>
      </c>
      <c r="H31" s="21">
        <v>31336</v>
      </c>
      <c r="I31" s="21">
        <v>15720</v>
      </c>
      <c r="J31" s="104">
        <f aca="true" t="shared" si="3" ref="J31:L32">SUM(F31/C31*100)</f>
        <v>45.03025251146146</v>
      </c>
      <c r="K31" s="104">
        <f t="shared" si="3"/>
        <v>46.38515864437897</v>
      </c>
      <c r="L31" s="104">
        <f t="shared" si="3"/>
        <v>43.75253068234177</v>
      </c>
      <c r="M31" s="21">
        <f>SUM(N31:O31)</f>
        <v>62663</v>
      </c>
      <c r="N31" s="21">
        <v>60746</v>
      </c>
      <c r="O31" s="21">
        <v>1917</v>
      </c>
      <c r="P31" s="186">
        <v>31</v>
      </c>
      <c r="Q31" s="186">
        <v>1</v>
      </c>
    </row>
    <row r="32" spans="2:17" s="86" customFormat="1" ht="15" customHeight="1">
      <c r="B32" s="103" t="s">
        <v>44</v>
      </c>
      <c r="C32" s="21">
        <f>SUM(D32:E32)</f>
        <v>139162</v>
      </c>
      <c r="D32" s="21">
        <v>67541</v>
      </c>
      <c r="E32" s="21">
        <v>71621</v>
      </c>
      <c r="F32" s="21">
        <f>SUM(G32:H32)</f>
        <v>62663</v>
      </c>
      <c r="G32" s="21">
        <v>31328</v>
      </c>
      <c r="H32" s="21">
        <v>31335</v>
      </c>
      <c r="I32" s="21">
        <v>15719</v>
      </c>
      <c r="J32" s="104">
        <f t="shared" si="3"/>
        <v>45.0288153375203</v>
      </c>
      <c r="K32" s="104">
        <f t="shared" si="3"/>
        <v>46.38367806221406</v>
      </c>
      <c r="L32" s="104">
        <f t="shared" si="3"/>
        <v>43.75113444380838</v>
      </c>
      <c r="M32" s="21">
        <f>SUM(N32:O32)</f>
        <v>62661</v>
      </c>
      <c r="N32" s="21">
        <v>61652</v>
      </c>
      <c r="O32" s="21">
        <v>1009</v>
      </c>
      <c r="P32" s="186"/>
      <c r="Q32" s="186"/>
    </row>
    <row r="33" spans="2:17" s="86" customFormat="1" ht="15" customHeight="1">
      <c r="B33" s="105" t="s">
        <v>124</v>
      </c>
      <c r="C33" s="20">
        <v>139870</v>
      </c>
      <c r="D33" s="21">
        <v>67401</v>
      </c>
      <c r="E33" s="21">
        <v>72469</v>
      </c>
      <c r="F33" s="21">
        <v>77137</v>
      </c>
      <c r="G33" s="21">
        <v>37294</v>
      </c>
      <c r="H33" s="21">
        <v>39843</v>
      </c>
      <c r="I33" s="21">
        <v>26983</v>
      </c>
      <c r="J33" s="104">
        <v>55.14906699077715</v>
      </c>
      <c r="K33" s="104">
        <v>55.33152327116808</v>
      </c>
      <c r="L33" s="104">
        <v>54.979370489450666</v>
      </c>
      <c r="M33" s="21">
        <v>77137</v>
      </c>
      <c r="N33" s="21">
        <v>75233</v>
      </c>
      <c r="O33" s="21">
        <v>1904</v>
      </c>
      <c r="P33" s="85">
        <v>31</v>
      </c>
      <c r="Q33" s="85">
        <v>1</v>
      </c>
    </row>
    <row r="34" spans="2:17" s="86" customFormat="1" ht="15" customHeight="1" thickBot="1">
      <c r="B34" s="105" t="s">
        <v>44</v>
      </c>
      <c r="C34" s="28">
        <v>139870</v>
      </c>
      <c r="D34" s="21">
        <v>67401</v>
      </c>
      <c r="E34" s="21">
        <v>72469</v>
      </c>
      <c r="F34" s="21">
        <v>77134</v>
      </c>
      <c r="G34" s="21">
        <v>37294</v>
      </c>
      <c r="H34" s="21">
        <v>39840</v>
      </c>
      <c r="I34" s="21">
        <v>26983</v>
      </c>
      <c r="J34" s="104">
        <v>55.14692214198899</v>
      </c>
      <c r="K34" s="104">
        <v>55.33152327116808</v>
      </c>
      <c r="L34" s="104">
        <v>54.97523078833708</v>
      </c>
      <c r="M34" s="21">
        <v>77133</v>
      </c>
      <c r="N34" s="21">
        <v>75842</v>
      </c>
      <c r="O34" s="21">
        <v>1291</v>
      </c>
      <c r="P34" s="85"/>
      <c r="Q34" s="85"/>
    </row>
    <row r="35" spans="2:17" ht="15" customHeight="1">
      <c r="B35" s="106" t="s">
        <v>63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7"/>
      <c r="Q35" s="107"/>
    </row>
    <row r="36" spans="2:17" ht="6" customHeight="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9"/>
      <c r="Q36" s="89"/>
    </row>
    <row r="37" spans="2:17" ht="6" customHeight="1">
      <c r="B37" s="90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9"/>
      <c r="Q37" s="89"/>
    </row>
    <row r="38" spans="2:17" ht="15" customHeight="1" thickBot="1">
      <c r="B38" s="108" t="s">
        <v>45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3"/>
      <c r="Q38" s="93"/>
    </row>
    <row r="39" spans="2:17" ht="15" customHeight="1">
      <c r="B39" s="178" t="s">
        <v>30</v>
      </c>
      <c r="C39" s="109" t="s">
        <v>31</v>
      </c>
      <c r="D39" s="110"/>
      <c r="E39" s="110"/>
      <c r="F39" s="109" t="s">
        <v>32</v>
      </c>
      <c r="G39" s="111"/>
      <c r="H39" s="112"/>
      <c r="I39" s="180" t="s">
        <v>33</v>
      </c>
      <c r="J39" s="97" t="s">
        <v>34</v>
      </c>
      <c r="K39" s="111"/>
      <c r="L39" s="112"/>
      <c r="M39" s="109" t="s">
        <v>35</v>
      </c>
      <c r="N39" s="113"/>
      <c r="O39" s="112"/>
      <c r="P39" s="182" t="s">
        <v>36</v>
      </c>
      <c r="Q39" s="184" t="s">
        <v>37</v>
      </c>
    </row>
    <row r="40" spans="2:17" ht="15" customHeight="1">
      <c r="B40" s="179"/>
      <c r="C40" s="98" t="s">
        <v>1</v>
      </c>
      <c r="D40" s="98" t="s">
        <v>2</v>
      </c>
      <c r="E40" s="98" t="s">
        <v>3</v>
      </c>
      <c r="F40" s="98" t="s">
        <v>1</v>
      </c>
      <c r="G40" s="98" t="s">
        <v>2</v>
      </c>
      <c r="H40" s="98" t="s">
        <v>3</v>
      </c>
      <c r="I40" s="181"/>
      <c r="J40" s="98" t="s">
        <v>38</v>
      </c>
      <c r="K40" s="98" t="s">
        <v>2</v>
      </c>
      <c r="L40" s="98" t="s">
        <v>3</v>
      </c>
      <c r="M40" s="114" t="s">
        <v>1</v>
      </c>
      <c r="N40" s="99" t="s">
        <v>39</v>
      </c>
      <c r="O40" s="99" t="s">
        <v>40</v>
      </c>
      <c r="P40" s="183"/>
      <c r="Q40" s="185"/>
    </row>
    <row r="41" spans="2:17" ht="15" customHeight="1">
      <c r="B41" s="115" t="s">
        <v>116</v>
      </c>
      <c r="C41" s="41">
        <f>SUM(D41:E41)</f>
        <v>115156</v>
      </c>
      <c r="D41" s="41">
        <v>58676</v>
      </c>
      <c r="E41" s="41">
        <v>56480</v>
      </c>
      <c r="F41" s="41">
        <f>SUM(G41:H41)</f>
        <v>42895</v>
      </c>
      <c r="G41" s="41">
        <v>21437</v>
      </c>
      <c r="H41" s="41">
        <v>21458</v>
      </c>
      <c r="I41" s="116">
        <v>4185</v>
      </c>
      <c r="J41" s="101">
        <f>SUM(F41/C41)*100</f>
        <v>37.24947028378895</v>
      </c>
      <c r="K41" s="101">
        <f aca="true" t="shared" si="4" ref="K41:L45">SUM(G41/D41*100)</f>
        <v>36.53452859772309</v>
      </c>
      <c r="L41" s="101">
        <f t="shared" si="4"/>
        <v>37.992209631728045</v>
      </c>
      <c r="M41" s="41">
        <f>SUM(N41:O41)</f>
        <v>42894</v>
      </c>
      <c r="N41" s="41">
        <v>42565</v>
      </c>
      <c r="O41" s="41">
        <v>329</v>
      </c>
      <c r="P41" s="89">
        <v>29</v>
      </c>
      <c r="Q41" s="89">
        <v>1</v>
      </c>
    </row>
    <row r="42" spans="2:17" ht="15" customHeight="1">
      <c r="B42" s="115" t="s">
        <v>117</v>
      </c>
      <c r="C42" s="41">
        <f>SUM(D42:E42)</f>
        <v>122664</v>
      </c>
      <c r="D42" s="41">
        <v>61573</v>
      </c>
      <c r="E42" s="41">
        <v>61091</v>
      </c>
      <c r="F42" s="41">
        <f>SUM(G42:H42)</f>
        <v>49780</v>
      </c>
      <c r="G42" s="41">
        <v>25109</v>
      </c>
      <c r="H42" s="41">
        <v>24671</v>
      </c>
      <c r="I42" s="116">
        <v>5977</v>
      </c>
      <c r="J42" s="101">
        <f>SUM(F42/C42)*100</f>
        <v>40.58240396530359</v>
      </c>
      <c r="K42" s="101">
        <f t="shared" si="4"/>
        <v>40.77923765286733</v>
      </c>
      <c r="L42" s="101">
        <f t="shared" si="4"/>
        <v>40.384017285688564</v>
      </c>
      <c r="M42" s="41">
        <f>SUM(N42:O42)</f>
        <v>49779</v>
      </c>
      <c r="N42" s="41">
        <v>49228</v>
      </c>
      <c r="O42" s="41">
        <v>551</v>
      </c>
      <c r="P42" s="89">
        <v>31</v>
      </c>
      <c r="Q42" s="89">
        <v>1</v>
      </c>
    </row>
    <row r="43" spans="2:17" ht="15" customHeight="1">
      <c r="B43" s="117" t="s">
        <v>118</v>
      </c>
      <c r="C43" s="51">
        <f>SUM(D43:E43)</f>
        <v>123224</v>
      </c>
      <c r="D43" s="51">
        <v>61115</v>
      </c>
      <c r="E43" s="51">
        <v>62109</v>
      </c>
      <c r="F43" s="51">
        <f>SUM(G43:H43)</f>
        <v>34429</v>
      </c>
      <c r="G43" s="51">
        <v>16996</v>
      </c>
      <c r="H43" s="51">
        <v>17433</v>
      </c>
      <c r="I43" s="118">
        <v>5557</v>
      </c>
      <c r="J43" s="119">
        <f>SUM(F43/C43)*100</f>
        <v>27.940173992079465</v>
      </c>
      <c r="K43" s="119">
        <f t="shared" si="4"/>
        <v>27.809866644849873</v>
      </c>
      <c r="L43" s="119">
        <f t="shared" si="4"/>
        <v>28.068395884654397</v>
      </c>
      <c r="M43" s="51">
        <f>SUM(N43:O43)</f>
        <v>34429</v>
      </c>
      <c r="N43" s="51">
        <v>33403</v>
      </c>
      <c r="O43" s="51">
        <v>1026</v>
      </c>
      <c r="P43" s="120">
        <v>31</v>
      </c>
      <c r="Q43" s="120">
        <v>1</v>
      </c>
    </row>
    <row r="44" spans="2:17" s="86" customFormat="1" ht="15" customHeight="1">
      <c r="B44" s="117" t="s">
        <v>119</v>
      </c>
      <c r="C44" s="51">
        <f>SUM(D44:E44)</f>
        <v>132188</v>
      </c>
      <c r="D44" s="51">
        <v>64673</v>
      </c>
      <c r="E44" s="51">
        <v>67515</v>
      </c>
      <c r="F44" s="51">
        <f>SUM(G44:H44)</f>
        <v>59960</v>
      </c>
      <c r="G44" s="51">
        <v>29003</v>
      </c>
      <c r="H44" s="51">
        <v>30957</v>
      </c>
      <c r="I44" s="118">
        <v>12716</v>
      </c>
      <c r="J44" s="119">
        <f>SUM(F44/C44)*100</f>
        <v>45.35963930160075</v>
      </c>
      <c r="K44" s="119">
        <f t="shared" si="4"/>
        <v>44.84560790438049</v>
      </c>
      <c r="L44" s="119">
        <f t="shared" si="4"/>
        <v>45.85203288158187</v>
      </c>
      <c r="M44" s="51">
        <f>SUM(N44:O44)</f>
        <v>59957</v>
      </c>
      <c r="N44" s="51">
        <v>59251</v>
      </c>
      <c r="O44" s="51">
        <v>706</v>
      </c>
      <c r="P44" s="120">
        <v>31</v>
      </c>
      <c r="Q44" s="120">
        <v>1</v>
      </c>
    </row>
    <row r="45" spans="2:17" s="86" customFormat="1" ht="15" customHeight="1" thickBot="1">
      <c r="B45" s="121" t="s">
        <v>110</v>
      </c>
      <c r="C45" s="63">
        <f>SUM(D45:E45)</f>
        <v>137360</v>
      </c>
      <c r="D45" s="42">
        <v>66343</v>
      </c>
      <c r="E45" s="42">
        <v>71017</v>
      </c>
      <c r="F45" s="42">
        <f>SUM(G45:H45)</f>
        <v>63155</v>
      </c>
      <c r="G45" s="42">
        <v>29955</v>
      </c>
      <c r="H45" s="42">
        <v>33200</v>
      </c>
      <c r="I45" s="122">
        <v>21314</v>
      </c>
      <c r="J45" s="123">
        <f>SUM(F45/C45)*100</f>
        <v>45.97772277227723</v>
      </c>
      <c r="K45" s="123">
        <f t="shared" si="4"/>
        <v>45.151711559621965</v>
      </c>
      <c r="L45" s="123">
        <f t="shared" si="4"/>
        <v>46.74936986918625</v>
      </c>
      <c r="M45" s="42">
        <f>SUM(N45:O45)</f>
        <v>63155</v>
      </c>
      <c r="N45" s="42">
        <v>61238</v>
      </c>
      <c r="O45" s="42">
        <v>1917</v>
      </c>
      <c r="P45" s="124">
        <v>31</v>
      </c>
      <c r="Q45" s="124">
        <v>1</v>
      </c>
    </row>
    <row r="46" spans="2:17" ht="14.25" customHeight="1">
      <c r="B46" s="125"/>
      <c r="C46" s="125"/>
      <c r="D46" s="126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7"/>
      <c r="Q46" s="127"/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16">
    <mergeCell ref="B4:B5"/>
    <mergeCell ref="I4:I5"/>
    <mergeCell ref="P4:P5"/>
    <mergeCell ref="Q4:Q5"/>
    <mergeCell ref="B23:B24"/>
    <mergeCell ref="I23:I24"/>
    <mergeCell ref="P23:P24"/>
    <mergeCell ref="Q23:Q24"/>
    <mergeCell ref="P29:P30"/>
    <mergeCell ref="Q29:Q30"/>
    <mergeCell ref="B39:B40"/>
    <mergeCell ref="I39:I40"/>
    <mergeCell ref="P39:P40"/>
    <mergeCell ref="Q39:Q40"/>
    <mergeCell ref="P31:P32"/>
    <mergeCell ref="Q31:Q32"/>
  </mergeCells>
  <printOptions/>
  <pageMargins left="0.7874015748031497" right="0.7874015748031497" top="0.97" bottom="0.6692913385826772" header="0.5511811023622047" footer="0.5118110236220472"/>
  <pageSetup horizontalDpi="600" verticalDpi="600" orientation="landscape" paperSize="9" scale="70" r:id="rId2"/>
  <ignoredErrors>
    <ignoredError sqref="F7:F18 F31:F32 M18 M31 F41:F45 M41:M45" formulaRange="1"/>
    <ignoredError sqref="J7:L7" formula="1"/>
    <ignoredError sqref="M7" formula="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="90" zoomScaleNormal="90" zoomScaleSheetLayoutView="80" zoomScalePageLayoutView="0" workbookViewId="0" topLeftCell="A10">
      <selection activeCell="H34" sqref="H34"/>
    </sheetView>
  </sheetViews>
  <sheetFormatPr defaultColWidth="8.796875" defaultRowHeight="15"/>
  <cols>
    <col min="1" max="1" width="16.19921875" style="67" customWidth="1"/>
    <col min="2" max="7" width="8.8984375" style="67" customWidth="1"/>
    <col min="8" max="8" width="10.5" style="67" customWidth="1"/>
    <col min="9" max="16" width="10" style="67" customWidth="1"/>
    <col min="17" max="16384" width="9" style="67" customWidth="1"/>
  </cols>
  <sheetData>
    <row r="1" spans="1:16" ht="18" customHeight="1">
      <c r="A1" s="129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8" customHeight="1" thickBot="1">
      <c r="A2" s="130" t="s">
        <v>50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71"/>
    </row>
    <row r="3" spans="1:16" ht="18" customHeight="1">
      <c r="A3" s="187" t="s">
        <v>30</v>
      </c>
      <c r="B3" s="72" t="s">
        <v>31</v>
      </c>
      <c r="C3" s="73"/>
      <c r="D3" s="73"/>
      <c r="E3" s="72" t="s">
        <v>32</v>
      </c>
      <c r="F3" s="74"/>
      <c r="G3" s="75"/>
      <c r="H3" s="195" t="s">
        <v>64</v>
      </c>
      <c r="I3" s="76" t="s">
        <v>34</v>
      </c>
      <c r="J3" s="74"/>
      <c r="K3" s="75"/>
      <c r="L3" s="72" t="s">
        <v>35</v>
      </c>
      <c r="M3" s="77"/>
      <c r="N3" s="75"/>
      <c r="O3" s="191" t="s">
        <v>36</v>
      </c>
      <c r="P3" s="193" t="s">
        <v>37</v>
      </c>
    </row>
    <row r="4" spans="1:16" ht="18" customHeight="1">
      <c r="A4" s="188"/>
      <c r="B4" s="78" t="s">
        <v>1</v>
      </c>
      <c r="C4" s="78" t="s">
        <v>2</v>
      </c>
      <c r="D4" s="78" t="s">
        <v>3</v>
      </c>
      <c r="E4" s="78" t="s">
        <v>1</v>
      </c>
      <c r="F4" s="78" t="s">
        <v>2</v>
      </c>
      <c r="G4" s="78" t="s">
        <v>3</v>
      </c>
      <c r="H4" s="196"/>
      <c r="I4" s="78" t="s">
        <v>38</v>
      </c>
      <c r="J4" s="78" t="s">
        <v>2</v>
      </c>
      <c r="K4" s="78" t="s">
        <v>3</v>
      </c>
      <c r="L4" s="79" t="s">
        <v>1</v>
      </c>
      <c r="M4" s="80" t="s">
        <v>39</v>
      </c>
      <c r="N4" s="80" t="s">
        <v>40</v>
      </c>
      <c r="O4" s="192"/>
      <c r="P4" s="194"/>
    </row>
    <row r="5" spans="1:16" s="86" customFormat="1" ht="18" customHeight="1">
      <c r="A5" s="132" t="s">
        <v>132</v>
      </c>
      <c r="B5" s="21">
        <f>SUM(C5:D5)</f>
        <v>118838</v>
      </c>
      <c r="C5" s="21">
        <v>60012</v>
      </c>
      <c r="D5" s="21">
        <v>58826</v>
      </c>
      <c r="E5" s="21">
        <f>SUM(F5:G5)</f>
        <v>45562</v>
      </c>
      <c r="F5" s="21">
        <v>22624</v>
      </c>
      <c r="G5" s="21">
        <v>22938</v>
      </c>
      <c r="H5" s="21">
        <v>2337</v>
      </c>
      <c r="I5" s="104">
        <f>SUM(E5/B5)*100</f>
        <v>38.33958834716169</v>
      </c>
      <c r="J5" s="104">
        <f aca="true" t="shared" si="0" ref="J5:K9">SUM(F5/C5*100)</f>
        <v>37.69912684129841</v>
      </c>
      <c r="K5" s="104">
        <f t="shared" si="0"/>
        <v>38.99296229558358</v>
      </c>
      <c r="L5" s="21">
        <f>SUM(M5:N5)</f>
        <v>45562</v>
      </c>
      <c r="M5" s="21">
        <v>44874</v>
      </c>
      <c r="N5" s="21">
        <v>688</v>
      </c>
      <c r="O5" s="133">
        <v>29</v>
      </c>
      <c r="P5" s="133">
        <v>1</v>
      </c>
    </row>
    <row r="6" spans="1:16" s="86" customFormat="1" ht="18" customHeight="1">
      <c r="A6" s="132" t="s">
        <v>57</v>
      </c>
      <c r="B6" s="21">
        <f>SUM(C6:D6)</f>
        <v>123446</v>
      </c>
      <c r="C6" s="21">
        <v>61529</v>
      </c>
      <c r="D6" s="21">
        <v>61917</v>
      </c>
      <c r="E6" s="21">
        <f>SUM(F6:G6)</f>
        <v>38605</v>
      </c>
      <c r="F6" s="21">
        <v>19429</v>
      </c>
      <c r="G6" s="21">
        <v>19176</v>
      </c>
      <c r="H6" s="21">
        <v>4694</v>
      </c>
      <c r="I6" s="104">
        <f>SUM(E6/B6)*100</f>
        <v>31.272783241255286</v>
      </c>
      <c r="J6" s="104">
        <f t="shared" si="0"/>
        <v>31.576979960668954</v>
      </c>
      <c r="K6" s="104">
        <f t="shared" si="0"/>
        <v>30.970492756432</v>
      </c>
      <c r="L6" s="21">
        <f>SUM(M6:N6)</f>
        <v>38605</v>
      </c>
      <c r="M6" s="21">
        <v>38038</v>
      </c>
      <c r="N6" s="21">
        <v>567</v>
      </c>
      <c r="O6" s="133">
        <v>31</v>
      </c>
      <c r="P6" s="133">
        <v>1</v>
      </c>
    </row>
    <row r="7" spans="1:16" s="86" customFormat="1" ht="18" customHeight="1">
      <c r="A7" s="132" t="s">
        <v>65</v>
      </c>
      <c r="B7" s="21">
        <f>SUM(C7:D7)</f>
        <v>124218</v>
      </c>
      <c r="C7" s="21">
        <v>61138</v>
      </c>
      <c r="D7" s="21">
        <v>63080</v>
      </c>
      <c r="E7" s="21">
        <f>SUM(F7:G7)</f>
        <v>39453</v>
      </c>
      <c r="F7" s="21">
        <v>19758</v>
      </c>
      <c r="G7" s="21">
        <v>19695</v>
      </c>
      <c r="H7" s="21">
        <v>6011</v>
      </c>
      <c r="I7" s="104">
        <f>SUM(E7/B7)*100</f>
        <v>31.76109742549389</v>
      </c>
      <c r="J7" s="104">
        <f t="shared" si="0"/>
        <v>32.31705322385423</v>
      </c>
      <c r="K7" s="104">
        <f t="shared" si="0"/>
        <v>31.222257450856056</v>
      </c>
      <c r="L7" s="21">
        <f>SUM(M7:N7)</f>
        <v>39450</v>
      </c>
      <c r="M7" s="21">
        <v>38766</v>
      </c>
      <c r="N7" s="21">
        <v>684</v>
      </c>
      <c r="O7" s="133">
        <v>31</v>
      </c>
      <c r="P7" s="133">
        <v>1</v>
      </c>
    </row>
    <row r="8" spans="1:16" s="86" customFormat="1" ht="18" customHeight="1">
      <c r="A8" s="132" t="s">
        <v>75</v>
      </c>
      <c r="B8" s="21">
        <f>SUM(C8:D8)</f>
        <v>134844</v>
      </c>
      <c r="C8" s="21">
        <v>65392</v>
      </c>
      <c r="D8" s="21">
        <v>69452</v>
      </c>
      <c r="E8" s="21">
        <f>SUM(F8:G8)</f>
        <v>45887</v>
      </c>
      <c r="F8" s="21">
        <v>22743</v>
      </c>
      <c r="G8" s="21">
        <v>23144</v>
      </c>
      <c r="H8" s="21">
        <v>8483</v>
      </c>
      <c r="I8" s="104">
        <f>SUM(E8/B8)*100</f>
        <v>34.02969357183115</v>
      </c>
      <c r="J8" s="104">
        <f t="shared" si="0"/>
        <v>34.7794837288965</v>
      </c>
      <c r="K8" s="104">
        <f t="shared" si="0"/>
        <v>33.3237343776997</v>
      </c>
      <c r="L8" s="21">
        <f>SUM(M8:N8)</f>
        <v>45887</v>
      </c>
      <c r="M8" s="21">
        <v>44960</v>
      </c>
      <c r="N8" s="21">
        <v>927</v>
      </c>
      <c r="O8" s="133">
        <v>31</v>
      </c>
      <c r="P8" s="133">
        <v>1</v>
      </c>
    </row>
    <row r="9" spans="1:16" s="134" customFormat="1" ht="18" customHeight="1" thickBot="1">
      <c r="A9" s="151" t="s">
        <v>130</v>
      </c>
      <c r="B9" s="21">
        <f>SUM(C9:D9)</f>
        <v>137749</v>
      </c>
      <c r="C9" s="21">
        <v>66238</v>
      </c>
      <c r="D9" s="21">
        <v>71511</v>
      </c>
      <c r="E9" s="21">
        <f>SUM(F9:G9)</f>
        <v>51443</v>
      </c>
      <c r="F9" s="21">
        <v>24971</v>
      </c>
      <c r="G9" s="21">
        <v>26472</v>
      </c>
      <c r="H9" s="21">
        <v>15367</v>
      </c>
      <c r="I9" s="104">
        <f>SUM(E9/B9)*100</f>
        <v>37.345461673043005</v>
      </c>
      <c r="J9" s="104">
        <f t="shared" si="0"/>
        <v>37.69890395241402</v>
      </c>
      <c r="K9" s="104">
        <f t="shared" si="0"/>
        <v>37.01808113437093</v>
      </c>
      <c r="L9" s="21">
        <f>SUM(M9:N9)</f>
        <v>51443</v>
      </c>
      <c r="M9" s="21">
        <v>50630</v>
      </c>
      <c r="N9" s="21">
        <v>813</v>
      </c>
      <c r="O9" s="133">
        <v>31</v>
      </c>
      <c r="P9" s="133">
        <v>1</v>
      </c>
    </row>
    <row r="10" spans="1:16" ht="18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6"/>
    </row>
    <row r="11" spans="1:16" ht="18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7"/>
    </row>
    <row r="12" spans="1:16" ht="18" customHeight="1" thickBot="1">
      <c r="A12" s="137" t="s">
        <v>51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</row>
    <row r="13" spans="1:16" ht="18" customHeight="1">
      <c r="A13" s="187" t="s">
        <v>30</v>
      </c>
      <c r="B13" s="138" t="s">
        <v>31</v>
      </c>
      <c r="C13" s="139"/>
      <c r="D13" s="139"/>
      <c r="E13" s="138" t="s">
        <v>32</v>
      </c>
      <c r="F13" s="140"/>
      <c r="G13" s="141"/>
      <c r="H13" s="195" t="s">
        <v>64</v>
      </c>
      <c r="I13" s="76" t="s">
        <v>34</v>
      </c>
      <c r="J13" s="140"/>
      <c r="K13" s="141"/>
      <c r="L13" s="138" t="s">
        <v>35</v>
      </c>
      <c r="M13" s="142"/>
      <c r="N13" s="141"/>
      <c r="O13" s="191" t="s">
        <v>36</v>
      </c>
      <c r="P13" s="193" t="s">
        <v>37</v>
      </c>
    </row>
    <row r="14" spans="1:16" ht="33.75" customHeight="1">
      <c r="A14" s="188"/>
      <c r="B14" s="167" t="s">
        <v>1</v>
      </c>
      <c r="C14" s="167" t="s">
        <v>2</v>
      </c>
      <c r="D14" s="167" t="s">
        <v>3</v>
      </c>
      <c r="E14" s="167" t="s">
        <v>1</v>
      </c>
      <c r="F14" s="167" t="s">
        <v>2</v>
      </c>
      <c r="G14" s="167" t="s">
        <v>3</v>
      </c>
      <c r="H14" s="196"/>
      <c r="I14" s="167" t="s">
        <v>38</v>
      </c>
      <c r="J14" s="167" t="s">
        <v>2</v>
      </c>
      <c r="K14" s="167" t="s">
        <v>3</v>
      </c>
      <c r="L14" s="198" t="s">
        <v>1</v>
      </c>
      <c r="M14" s="167" t="s">
        <v>39</v>
      </c>
      <c r="N14" s="167" t="s">
        <v>40</v>
      </c>
      <c r="O14" s="192"/>
      <c r="P14" s="194"/>
    </row>
    <row r="15" spans="1:16" ht="18" customHeight="1">
      <c r="A15" s="143" t="s">
        <v>111</v>
      </c>
      <c r="B15" s="39">
        <f>SUM(C15:D15)</f>
        <v>119673</v>
      </c>
      <c r="C15" s="40">
        <v>60596</v>
      </c>
      <c r="D15" s="40">
        <v>59077</v>
      </c>
      <c r="E15" s="40">
        <f>SUM(F15:G15)</f>
        <v>54704</v>
      </c>
      <c r="F15" s="40">
        <v>26393</v>
      </c>
      <c r="G15" s="40">
        <v>28311</v>
      </c>
      <c r="H15" s="40">
        <v>6060</v>
      </c>
      <c r="I15" s="144">
        <f aca="true" t="shared" si="1" ref="I15:K19">SUM(E15/B15)*100</f>
        <v>45.71122976778388</v>
      </c>
      <c r="J15" s="144">
        <f t="shared" si="1"/>
        <v>43.555680242920324</v>
      </c>
      <c r="K15" s="144">
        <f t="shared" si="1"/>
        <v>47.92220322629788</v>
      </c>
      <c r="L15" s="40">
        <f>SUM(M15:N15)</f>
        <v>54704</v>
      </c>
      <c r="M15" s="40">
        <v>53978</v>
      </c>
      <c r="N15" s="125">
        <v>726</v>
      </c>
      <c r="O15" s="125">
        <v>29</v>
      </c>
      <c r="P15" s="125">
        <v>1</v>
      </c>
    </row>
    <row r="16" spans="1:16" ht="18" customHeight="1">
      <c r="A16" s="87" t="s">
        <v>66</v>
      </c>
      <c r="B16" s="20">
        <f>SUM(C16:D16)</f>
        <v>124970</v>
      </c>
      <c r="C16" s="21">
        <v>62332</v>
      </c>
      <c r="D16" s="21">
        <v>62638</v>
      </c>
      <c r="E16" s="21">
        <f>SUM(F16:G16)</f>
        <v>56307</v>
      </c>
      <c r="F16" s="21">
        <v>27335</v>
      </c>
      <c r="G16" s="21">
        <v>28972</v>
      </c>
      <c r="H16" s="21">
        <v>8307</v>
      </c>
      <c r="I16" s="104">
        <f t="shared" si="1"/>
        <v>45.05641353924942</v>
      </c>
      <c r="J16" s="104">
        <f t="shared" si="1"/>
        <v>43.85387922736315</v>
      </c>
      <c r="K16" s="104">
        <f t="shared" si="1"/>
        <v>46.253073214342734</v>
      </c>
      <c r="L16" s="21">
        <f>SUM(M16:N16)</f>
        <v>56305</v>
      </c>
      <c r="M16" s="21">
        <v>55718</v>
      </c>
      <c r="N16" s="145">
        <v>587</v>
      </c>
      <c r="O16" s="145">
        <v>31</v>
      </c>
      <c r="P16" s="145">
        <v>1</v>
      </c>
    </row>
    <row r="17" spans="1:16" ht="18" customHeight="1">
      <c r="A17" s="87" t="s">
        <v>67</v>
      </c>
      <c r="B17" s="20">
        <f>SUM(C17:D17)</f>
        <v>125211</v>
      </c>
      <c r="C17" s="21">
        <v>61732</v>
      </c>
      <c r="D17" s="21">
        <v>63479</v>
      </c>
      <c r="E17" s="21">
        <f>SUM(F17:G17)</f>
        <v>50785</v>
      </c>
      <c r="F17" s="21">
        <v>24549</v>
      </c>
      <c r="G17" s="21">
        <v>26236</v>
      </c>
      <c r="H17" s="21">
        <v>7443</v>
      </c>
      <c r="I17" s="104">
        <f t="shared" si="1"/>
        <v>40.55953550406913</v>
      </c>
      <c r="J17" s="104">
        <f t="shared" si="1"/>
        <v>39.76705760383594</v>
      </c>
      <c r="K17" s="104">
        <f t="shared" si="1"/>
        <v>41.330203689409096</v>
      </c>
      <c r="L17" s="21">
        <f>SUM(M17:N17)</f>
        <v>50781</v>
      </c>
      <c r="M17" s="21">
        <v>50043</v>
      </c>
      <c r="N17" s="145">
        <v>738</v>
      </c>
      <c r="O17" s="145">
        <v>31</v>
      </c>
      <c r="P17" s="145">
        <v>1</v>
      </c>
    </row>
    <row r="18" spans="1:16" s="86" customFormat="1" ht="18" customHeight="1">
      <c r="A18" s="87" t="s">
        <v>120</v>
      </c>
      <c r="B18" s="20">
        <f>SUM(C18:D18)</f>
        <v>132164</v>
      </c>
      <c r="C18" s="21">
        <v>64659</v>
      </c>
      <c r="D18" s="21">
        <v>67505</v>
      </c>
      <c r="E18" s="21">
        <f>SUM(F18:G18)</f>
        <v>59736</v>
      </c>
      <c r="F18" s="21">
        <v>28875</v>
      </c>
      <c r="G18" s="21">
        <v>30861</v>
      </c>
      <c r="H18" s="21">
        <v>12480</v>
      </c>
      <c r="I18" s="104">
        <f t="shared" si="1"/>
        <v>45.19838987924094</v>
      </c>
      <c r="J18" s="104">
        <f t="shared" si="1"/>
        <v>44.65735628450796</v>
      </c>
      <c r="K18" s="104">
        <f t="shared" si="1"/>
        <v>45.71661358417895</v>
      </c>
      <c r="L18" s="21">
        <f>SUM(M18:N18)</f>
        <v>59733</v>
      </c>
      <c r="M18" s="21">
        <v>58360</v>
      </c>
      <c r="N18" s="21">
        <v>1373</v>
      </c>
      <c r="O18" s="145">
        <v>31</v>
      </c>
      <c r="P18" s="145">
        <v>1</v>
      </c>
    </row>
    <row r="19" spans="1:16" s="86" customFormat="1" ht="18" customHeight="1" thickBot="1">
      <c r="A19" s="146" t="s">
        <v>112</v>
      </c>
      <c r="B19" s="28">
        <f>SUM(C19:D19)</f>
        <v>137278</v>
      </c>
      <c r="C19" s="29">
        <v>66301</v>
      </c>
      <c r="D19" s="29">
        <v>70977</v>
      </c>
      <c r="E19" s="29">
        <f>SUM(F19:G19)</f>
        <v>62788</v>
      </c>
      <c r="F19" s="29">
        <v>29749</v>
      </c>
      <c r="G19" s="29">
        <v>33039</v>
      </c>
      <c r="H19" s="29">
        <v>20946</v>
      </c>
      <c r="I19" s="147">
        <f t="shared" si="1"/>
        <v>45.737845831087284</v>
      </c>
      <c r="J19" s="147">
        <f t="shared" si="1"/>
        <v>44.86960980980679</v>
      </c>
      <c r="K19" s="147">
        <f t="shared" si="1"/>
        <v>46.548882032207615</v>
      </c>
      <c r="L19" s="29">
        <f>SUM(M19:N19)</f>
        <v>62786</v>
      </c>
      <c r="M19" s="29">
        <v>61863</v>
      </c>
      <c r="N19" s="29">
        <v>923</v>
      </c>
      <c r="O19" s="148">
        <v>31</v>
      </c>
      <c r="P19" s="148">
        <v>1</v>
      </c>
    </row>
    <row r="20" spans="1:16" ht="18" customHeight="1">
      <c r="A20" s="13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40"/>
      <c r="M20" s="125"/>
      <c r="N20" s="125"/>
      <c r="O20" s="125"/>
      <c r="P20" s="127"/>
    </row>
    <row r="21" ht="18" customHeight="1"/>
    <row r="22" spans="1:16" ht="18" customHeight="1" thickBot="1">
      <c r="A22" s="137" t="s">
        <v>52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</row>
    <row r="23" spans="1:16" ht="18" customHeight="1">
      <c r="A23" s="187" t="s">
        <v>30</v>
      </c>
      <c r="B23" s="76" t="s">
        <v>31</v>
      </c>
      <c r="C23" s="149"/>
      <c r="D23" s="149"/>
      <c r="E23" s="76" t="s">
        <v>32</v>
      </c>
      <c r="F23" s="140"/>
      <c r="G23" s="141"/>
      <c r="H23" s="195" t="s">
        <v>64</v>
      </c>
      <c r="I23" s="76" t="s">
        <v>34</v>
      </c>
      <c r="J23" s="140"/>
      <c r="K23" s="141"/>
      <c r="L23" s="138" t="s">
        <v>35</v>
      </c>
      <c r="M23" s="142"/>
      <c r="N23" s="141"/>
      <c r="O23" s="191" t="s">
        <v>36</v>
      </c>
      <c r="P23" s="193" t="s">
        <v>37</v>
      </c>
    </row>
    <row r="24" spans="1:16" ht="32.25" customHeight="1">
      <c r="A24" s="188"/>
      <c r="B24" s="167" t="s">
        <v>1</v>
      </c>
      <c r="C24" s="167" t="s">
        <v>2</v>
      </c>
      <c r="D24" s="167" t="s">
        <v>3</v>
      </c>
      <c r="E24" s="167" t="s">
        <v>1</v>
      </c>
      <c r="F24" s="167" t="s">
        <v>2</v>
      </c>
      <c r="G24" s="167" t="s">
        <v>3</v>
      </c>
      <c r="H24" s="196"/>
      <c r="I24" s="167" t="s">
        <v>38</v>
      </c>
      <c r="J24" s="167" t="s">
        <v>2</v>
      </c>
      <c r="K24" s="167" t="s">
        <v>3</v>
      </c>
      <c r="L24" s="198" t="s">
        <v>1</v>
      </c>
      <c r="M24" s="167" t="s">
        <v>39</v>
      </c>
      <c r="N24" s="167" t="s">
        <v>40</v>
      </c>
      <c r="O24" s="192"/>
      <c r="P24" s="194"/>
    </row>
    <row r="25" spans="1:16" s="86" customFormat="1" ht="18" customHeight="1">
      <c r="A25" s="150" t="s">
        <v>133</v>
      </c>
      <c r="B25" s="20">
        <f>SUM(C25:D25)</f>
        <v>123742</v>
      </c>
      <c r="C25" s="21">
        <v>61694</v>
      </c>
      <c r="D25" s="21">
        <v>62048</v>
      </c>
      <c r="E25" s="21">
        <v>54211</v>
      </c>
      <c r="F25" s="21">
        <v>26321</v>
      </c>
      <c r="G25" s="21">
        <v>27890</v>
      </c>
      <c r="H25" s="21">
        <v>5428</v>
      </c>
      <c r="I25" s="104">
        <v>43.17408156386923</v>
      </c>
      <c r="J25" s="104">
        <v>41.35053490662082</v>
      </c>
      <c r="K25" s="104">
        <v>45.03343940915202</v>
      </c>
      <c r="L25" s="21">
        <v>54209</v>
      </c>
      <c r="M25" s="21">
        <v>53453</v>
      </c>
      <c r="N25" s="21">
        <v>756</v>
      </c>
      <c r="O25" s="133">
        <v>31</v>
      </c>
      <c r="P25" s="133">
        <v>1</v>
      </c>
    </row>
    <row r="26" spans="1:16" s="86" customFormat="1" ht="18" customHeight="1">
      <c r="A26" s="150" t="s">
        <v>68</v>
      </c>
      <c r="B26" s="20">
        <v>124220</v>
      </c>
      <c r="C26" s="21">
        <v>61110</v>
      </c>
      <c r="D26" s="21">
        <v>63110</v>
      </c>
      <c r="E26" s="21">
        <v>48310</v>
      </c>
      <c r="F26" s="21">
        <v>23571</v>
      </c>
      <c r="G26" s="21">
        <v>24739</v>
      </c>
      <c r="H26" s="21">
        <v>8557</v>
      </c>
      <c r="I26" s="104">
        <v>38.89067782965706</v>
      </c>
      <c r="J26" s="104">
        <v>38.57142857142858</v>
      </c>
      <c r="K26" s="104">
        <v>39.199809855807324</v>
      </c>
      <c r="L26" s="21">
        <v>48309</v>
      </c>
      <c r="M26" s="21">
        <v>47718</v>
      </c>
      <c r="N26" s="21">
        <v>591</v>
      </c>
      <c r="O26" s="133">
        <v>31</v>
      </c>
      <c r="P26" s="133">
        <v>1</v>
      </c>
    </row>
    <row r="27" spans="1:16" s="86" customFormat="1" ht="18" customHeight="1">
      <c r="A27" s="150" t="s">
        <v>70</v>
      </c>
      <c r="B27" s="20">
        <v>132164</v>
      </c>
      <c r="C27" s="21">
        <v>64659</v>
      </c>
      <c r="D27" s="21">
        <v>67505</v>
      </c>
      <c r="E27" s="21">
        <v>59705</v>
      </c>
      <c r="F27" s="21">
        <v>28859</v>
      </c>
      <c r="G27" s="21">
        <v>30846</v>
      </c>
      <c r="H27" s="21">
        <v>12464</v>
      </c>
      <c r="I27" s="104">
        <v>45.17493417269453</v>
      </c>
      <c r="J27" s="104">
        <v>44.632611082757236</v>
      </c>
      <c r="K27" s="104">
        <v>45.694393007925335</v>
      </c>
      <c r="L27" s="21">
        <v>59687</v>
      </c>
      <c r="M27" s="21">
        <v>51457</v>
      </c>
      <c r="N27" s="21">
        <v>8230</v>
      </c>
      <c r="O27" s="133">
        <v>31</v>
      </c>
      <c r="P27" s="133">
        <v>1</v>
      </c>
    </row>
    <row r="28" spans="1:16" s="86" customFormat="1" ht="18" customHeight="1">
      <c r="A28" s="150" t="s">
        <v>76</v>
      </c>
      <c r="B28" s="20">
        <f>SUM(C28:D28)</f>
        <v>134590</v>
      </c>
      <c r="C28" s="21">
        <v>65241</v>
      </c>
      <c r="D28" s="21">
        <v>69349</v>
      </c>
      <c r="E28" s="21">
        <f>SUM(F28:G28)</f>
        <v>50793</v>
      </c>
      <c r="F28" s="21">
        <v>24793</v>
      </c>
      <c r="G28" s="21">
        <v>26000</v>
      </c>
      <c r="H28" s="21">
        <v>11012</v>
      </c>
      <c r="I28" s="104">
        <f aca="true" t="shared" si="2" ref="I28:K29">SUM(E28/B28)*100</f>
        <v>37.73905936548035</v>
      </c>
      <c r="J28" s="104">
        <f t="shared" si="2"/>
        <v>38.002176545423886</v>
      </c>
      <c r="K28" s="104">
        <f t="shared" si="2"/>
        <v>37.49152835657327</v>
      </c>
      <c r="L28" s="21">
        <f>SUM(M28:N28)</f>
        <v>50792</v>
      </c>
      <c r="M28" s="21">
        <v>50148</v>
      </c>
      <c r="N28" s="21">
        <v>644</v>
      </c>
      <c r="O28" s="133">
        <v>31</v>
      </c>
      <c r="P28" s="133">
        <v>1</v>
      </c>
    </row>
    <row r="29" spans="1:16" s="134" customFormat="1" ht="18" customHeight="1" thickBot="1">
      <c r="A29" s="152" t="s">
        <v>131</v>
      </c>
      <c r="B29" s="20">
        <f>SUM(C29:D29)</f>
        <v>137591</v>
      </c>
      <c r="C29" s="21">
        <v>66127</v>
      </c>
      <c r="D29" s="21">
        <v>71464</v>
      </c>
      <c r="E29" s="21">
        <f>SUM(F29:G29)</f>
        <v>59816</v>
      </c>
      <c r="F29" s="21">
        <v>28787</v>
      </c>
      <c r="G29" s="21">
        <v>31029</v>
      </c>
      <c r="H29" s="21">
        <v>18905</v>
      </c>
      <c r="I29" s="104">
        <f t="shared" si="2"/>
        <v>43.47377372066487</v>
      </c>
      <c r="J29" s="104">
        <f t="shared" si="2"/>
        <v>43.53289881591483</v>
      </c>
      <c r="K29" s="104">
        <f t="shared" si="2"/>
        <v>43.41906414418448</v>
      </c>
      <c r="L29" s="21">
        <f>SUM(M29:N29)</f>
        <v>59815</v>
      </c>
      <c r="M29" s="21">
        <v>58631</v>
      </c>
      <c r="N29" s="21">
        <v>1184</v>
      </c>
      <c r="O29" s="133">
        <v>31</v>
      </c>
      <c r="P29" s="133">
        <v>1</v>
      </c>
    </row>
    <row r="30" spans="1:16" ht="18" customHeight="1">
      <c r="A30" s="135" t="s">
        <v>71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6" t="s">
        <v>53</v>
      </c>
    </row>
    <row r="31" ht="18" customHeight="1"/>
  </sheetData>
  <sheetProtection/>
  <mergeCells count="12">
    <mergeCell ref="A3:A4"/>
    <mergeCell ref="H3:H4"/>
    <mergeCell ref="O3:O4"/>
    <mergeCell ref="P3:P4"/>
    <mergeCell ref="A13:A14"/>
    <mergeCell ref="H13:H14"/>
    <mergeCell ref="O13:O14"/>
    <mergeCell ref="P13:P14"/>
    <mergeCell ref="A23:A24"/>
    <mergeCell ref="H23:H24"/>
    <mergeCell ref="O23:O24"/>
    <mergeCell ref="P23:P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  <ignoredErrors>
    <ignoredError sqref="L28:L29 E28:E29 B25 L15:L19 E15:E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浦安市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PC0009-021</dc:creator>
  <cp:keywords/>
  <dc:description/>
  <cp:lastModifiedBy>井上はな</cp:lastModifiedBy>
  <cp:lastPrinted>2013-02-12T10:52:38Z</cp:lastPrinted>
  <dcterms:created xsi:type="dcterms:W3CDTF">2002-02-07T01:21:12Z</dcterms:created>
  <dcterms:modified xsi:type="dcterms:W3CDTF">2024-04-10T07:06:29Z</dcterms:modified>
  <cp:category/>
  <cp:version/>
  <cp:contentType/>
  <cp:contentStatus/>
</cp:coreProperties>
</file>