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2"/>
  </bookViews>
  <sheets>
    <sheet name="連結貸借対照表" sheetId="1" r:id="rId1"/>
    <sheet name="連結行政コスト計算書" sheetId="2" r:id="rId2"/>
    <sheet name="連結純資産変動計算書" sheetId="3" r:id="rId3"/>
  </sheets>
  <externalReferences>
    <externalReference r:id="rId6"/>
  </externalReferences>
  <definedNames>
    <definedName name="_xlfn.IFERROR" hidden="1">#NAME?</definedName>
    <definedName name="CSV">#REF!</definedName>
    <definedName name="CSVDATA">#REF!</definedName>
    <definedName name="_xlnm.Print_Area" localSheetId="1">'連結行政コスト計算書'!$B$1:$P$41</definedName>
    <definedName name="_xlnm.Print_Area" localSheetId="2">'連結純資産変動計算書'!$B$1:$S$27</definedName>
    <definedName name="_xlnm.Print_Area" localSheetId="0">'連結貸借対照表'!$C$1:$AB$63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<sst xmlns="http://schemas.openxmlformats.org/spreadsheetml/2006/main" count="390" uniqueCount="252">
  <si>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</si>
  <si>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</si>
  <si>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</si>
  <si>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</si>
  <si>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</si>
  <si>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</si>
  <si>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</si>
  <si>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</si>
  <si>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</si>
  <si>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</si>
  <si>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</si>
  <si>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</si>
  <si>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</si>
  <si>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</si>
  <si>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</si>
  <si>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</si>
  <si>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</si>
  <si>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</si>
  <si>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</si>
  <si>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</si>
  <si>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</si>
  <si>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</si>
  <si>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</si>
  <si>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</si>
  <si>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</si>
  <si>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</si>
  <si>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</si>
  <si>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</si>
  <si>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</si>
  <si>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</si>
  <si>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</si>
  <si>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</si>
  <si>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</si>
  <si>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</si>
  <si>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</si>
  <si>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</si>
  <si>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</si>
  <si>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</si>
  <si>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</si>
  <si>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</si>
  <si>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</si>
  <si>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</si>
  <si>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</si>
  <si>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</si>
  <si>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</si>
  <si>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</si>
  <si>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</si>
  <si>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</si>
  <si>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</si>
  <si>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</si>
  <si>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</si>
  <si>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</si>
  <si>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</si>
  <si>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</si>
  <si>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</si>
  <si>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</si>
  <si>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</si>
  <si>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</si>
  <si>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</si>
  <si>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</si>
  <si>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</si>
  <si>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</si>
  <si>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</si>
  <si>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</si>
  <si>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</si>
  <si>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</si>
  <si>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</si>
  <si>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</si>
  <si>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</si>
  <si>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</si>
  <si>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</si>
  <si>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</si>
  <si>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</si>
  <si>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</si>
  <si>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</si>
  <si>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</si>
  <si>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</si>
  <si>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</si>
  <si>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</si>
  <si>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</si>
  <si>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</si>
  <si>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</si>
  <si>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</si>
  <si>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</si>
  <si>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</si>
  <si>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</si>
  <si>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</si>
  <si>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</si>
  <si>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</si>
  <si>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</si>
  <si>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</si>
  <si>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</si>
  <si>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</si>
  <si>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</si>
  <si>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</si>
  <si>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</si>
  <si>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</si>
  <si>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</si>
  <si>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</si>
  <si>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</si>
  <si>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</si>
  <si>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</si>
  <si>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</si>
  <si>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</si>
  <si>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</si>
  <si>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</si>
  <si>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</si>
  <si>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</si>
  <si>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</si>
  <si>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</si>
  <si>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</si>
  <si>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</si>
  <si>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</si>
  <si>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</si>
  <si>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</si>
  <si>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</si>
  <si>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</si>
  <si>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</si>
  <si>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</si>
  <si>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</si>
  <si>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</si>
  <si>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</si>
  <si>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</si>
  <si>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</si>
  <si>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</si>
  <si>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</si>
  <si>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</si>
  <si>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</si>
  <si>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</si>
  <si>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</si>
  <si>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</si>
  <si>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</si>
  <si>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</si>
  <si>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</si>
  <si>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</si>
  <si>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</si>
  <si>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</si>
  <si>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</si>
  <si>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</si>
  <si>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</si>
  <si>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</si>
  <si>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</si>
  <si>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</si>
  <si>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</si>
  <si>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</si>
  <si>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</si>
  <si>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</si>
  <si>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</si>
  <si>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</si>
  <si>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</si>
  <si>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</si>
  <si>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</si>
  <si>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</si>
  <si>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</si>
  <si>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</si>
  <si>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</si>
  <si>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</si>
  <si>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</si>
  <si>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</si>
  <si>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</si>
  <si>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</si>
  <si>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</si>
  <si>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</si>
  <si>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</si>
  <si>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</si>
  <si>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</si>
  <si>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</si>
  <si>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</si>
  <si>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</si>
  <si>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</si>
  <si>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</si>
  <si>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</si>
  <si>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</si>
  <si>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</si>
  <si>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</si>
  <si>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</si>
  <si>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</si>
  <si>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</si>
  <si>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</si>
  <si>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</si>
  <si>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</si>
  <si>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</si>
  <si>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</si>
  <si>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</si>
  <si>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</si>
  <si>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</si>
  <si>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</si>
  <si>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</si>
  <si>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</si>
  <si>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</si>
  <si>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</si>
  <si>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</si>
  <si>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</si>
  <si>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</si>
  <si>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</si>
  <si>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</si>
  <si>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</si>
  <si>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</si>
  <si>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</si>
  <si>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</si>
  <si>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</si>
  <si>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</si>
  <si>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</si>
  <si>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</si>
  <si>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</si>
  <si>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</si>
  <si>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</si>
  <si>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</si>
  <si>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</si>
  <si>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</si>
  <si>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</si>
  <si>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</si>
  <si>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</si>
  <si>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</si>
  <si>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</si>
  <si>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</si>
  <si>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</si>
  <si>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</si>
  <si>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</si>
  <si>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</si>
  <si>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</si>
  <si>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</si>
  <si>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</si>
  <si>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</si>
  <si>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</si>
  <si>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</si>
  <si>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</si>
  <si>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</si>
  <si>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</si>
  <si>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</si>
  <si>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</si>
  <si>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</si>
  <si>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</si>
  <si>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</si>
  <si>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</si>
  <si>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</si>
  <si>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</si>
  <si>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</si>
  <si>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</si>
  <si>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</si>
  <si>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</si>
  <si>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</si>
  <si>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-</t>
  </si>
  <si>
    <t>連結行政コスト計算書</t>
  </si>
  <si>
    <t>自　平成３０年４月１日　</t>
  </si>
  <si>
    <t>至　平成３１年３月３１日</t>
  </si>
  <si>
    <t>-</t>
  </si>
  <si>
    <t>連結純資産変動計算書</t>
  </si>
  <si>
    <t>連結貸借対照表</t>
  </si>
  <si>
    <t>（平成３１年３月３１日現在）</t>
  </si>
  <si>
    <t>地方債等</t>
  </si>
  <si>
    <t>1年内償還予定地方債等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</si>
</sst>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7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16" xfId="71" applyFont="1" applyFill="1" applyBorder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7" xfId="71" applyNumberFormat="1" applyFont="1" applyFill="1" applyBorder="1" applyAlignment="1">
      <alignment horizontal="right" vertical="center"/>
      <protection/>
    </xf>
    <xf numFmtId="179" fontId="8" fillId="33" borderId="18" xfId="71" applyNumberFormat="1" applyFont="1" applyFill="1" applyBorder="1" applyAlignment="1">
      <alignment horizontal="center" vertical="center"/>
      <protection/>
    </xf>
    <xf numFmtId="176" fontId="0" fillId="33" borderId="19" xfId="71" applyNumberFormat="1" applyFont="1" applyFill="1" applyBorder="1" applyAlignment="1">
      <alignment horizontal="right" vertical="center"/>
      <protection/>
    </xf>
    <xf numFmtId="178" fontId="8" fillId="33" borderId="20" xfId="71" applyNumberFormat="1" applyFont="1" applyFill="1" applyBorder="1" applyAlignment="1">
      <alignment horizontal="center" vertical="center"/>
      <protection/>
    </xf>
    <xf numFmtId="179" fontId="8" fillId="33" borderId="2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right" vertical="center"/>
    </xf>
    <xf numFmtId="179" fontId="8" fillId="33" borderId="20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5" xfId="48" applyFont="1" applyFill="1" applyBorder="1" applyAlignment="1">
      <alignment vertical="center"/>
    </xf>
    <xf numFmtId="38" fontId="12" fillId="33" borderId="25" xfId="48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26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7" xfId="50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0" fontId="0" fillId="0" borderId="28" xfId="67" applyFont="1" applyFill="1" applyBorder="1" applyAlignment="1">
      <alignment vertical="center"/>
      <protection/>
    </xf>
    <xf numFmtId="176" fontId="0" fillId="0" borderId="29" xfId="67" applyNumberFormat="1" applyFont="1" applyFill="1" applyBorder="1" applyAlignment="1">
      <alignment horizontal="right" vertical="center"/>
      <protection/>
    </xf>
    <xf numFmtId="180" fontId="8" fillId="0" borderId="28" xfId="67" applyNumberFormat="1" applyFont="1" applyFill="1" applyBorder="1" applyAlignment="1">
      <alignment horizontal="center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16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vertical="center"/>
    </xf>
    <xf numFmtId="0" fontId="0" fillId="0" borderId="22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2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8" fillId="0" borderId="39" xfId="67" applyNumberFormat="1" applyFont="1" applyFill="1" applyBorder="1" applyAlignment="1">
      <alignment horizontal="center" vertical="center"/>
      <protection/>
    </xf>
    <xf numFmtId="176" fontId="0" fillId="0" borderId="22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180" fontId="8" fillId="0" borderId="16" xfId="67" applyNumberFormat="1" applyFont="1" applyFill="1" applyBorder="1" applyAlignment="1">
      <alignment horizontal="center"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7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8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5" xfId="67" applyFont="1" applyFill="1" applyBorder="1" applyAlignment="1">
      <alignment vertical="top" wrapText="1"/>
      <protection/>
    </xf>
    <xf numFmtId="0" fontId="0" fillId="0" borderId="25" xfId="67" applyFont="1" applyFill="1" applyBorder="1" applyAlignment="1">
      <alignment vertical="top"/>
      <protection/>
    </xf>
    <xf numFmtId="176" fontId="0" fillId="33" borderId="0" xfId="0" applyNumberFormat="1" applyFont="1" applyFill="1" applyAlignment="1">
      <alignment vertical="center"/>
    </xf>
    <xf numFmtId="176" fontId="3" fillId="0" borderId="0" xfId="67" applyNumberFormat="1" applyFont="1" applyFill="1" applyAlignment="1">
      <alignment vertical="center"/>
      <protection/>
    </xf>
    <xf numFmtId="176" fontId="3" fillId="0" borderId="0" xfId="71" applyNumberFormat="1" applyFont="1" applyFill="1" applyAlignment="1">
      <alignment vertical="center"/>
      <protection/>
    </xf>
    <xf numFmtId="38" fontId="0" fillId="0" borderId="21" xfId="50" applyFont="1" applyFill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0" fillId="0" borderId="42" xfId="71" applyFont="1" applyFill="1" applyBorder="1" applyAlignment="1">
      <alignment horizontal="center" vertical="center"/>
      <protection/>
    </xf>
    <xf numFmtId="38" fontId="0" fillId="0" borderId="23" xfId="50" applyFont="1" applyFill="1" applyBorder="1" applyAlignment="1">
      <alignment horizontal="center" vertical="center"/>
    </xf>
    <xf numFmtId="38" fontId="0" fillId="0" borderId="24" xfId="50" applyFont="1" applyFill="1" applyBorder="1" applyAlignment="1">
      <alignment horizontal="center" vertical="center"/>
    </xf>
    <xf numFmtId="38" fontId="0" fillId="0" borderId="48" xfId="50" applyFont="1" applyFill="1" applyBorder="1" applyAlignment="1">
      <alignment horizontal="center" vertical="center"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4" xfId="71" applyFont="1" applyFill="1" applyBorder="1" applyAlignment="1">
      <alignment horizontal="center" vertical="center"/>
      <protection/>
    </xf>
    <xf numFmtId="0" fontId="0" fillId="0" borderId="48" xfId="7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76" fontId="0" fillId="0" borderId="49" xfId="67" applyNumberFormat="1" applyFont="1" applyFill="1" applyBorder="1" applyAlignment="1">
      <alignment horizontal="center" vertical="center"/>
      <protection/>
    </xf>
    <xf numFmtId="176" fontId="0" fillId="0" borderId="50" xfId="67" applyNumberFormat="1" applyFont="1" applyFill="1" applyBorder="1" applyAlignment="1">
      <alignment horizontal="center" vertical="center"/>
      <protection/>
    </xf>
    <xf numFmtId="180" fontId="0" fillId="0" borderId="51" xfId="67" applyNumberFormat="1" applyFont="1" applyFill="1" applyBorder="1" applyAlignment="1">
      <alignment horizontal="center" vertical="center"/>
      <protection/>
    </xf>
    <xf numFmtId="180" fontId="0" fillId="0" borderId="52" xfId="67" applyNumberFormat="1" applyFont="1" applyFill="1" applyBorder="1" applyAlignment="1">
      <alignment horizontal="center" vertical="center"/>
      <protection/>
    </xf>
    <xf numFmtId="176" fontId="0" fillId="0" borderId="51" xfId="67" applyNumberFormat="1" applyFont="1" applyFill="1" applyBorder="1" applyAlignment="1">
      <alignment horizontal="right" vertical="center"/>
      <protection/>
    </xf>
    <xf numFmtId="176" fontId="0" fillId="0" borderId="52" xfId="67" applyNumberFormat="1" applyFont="1" applyFill="1" applyBorder="1" applyAlignment="1">
      <alignment horizontal="right" vertical="center"/>
      <protection/>
    </xf>
    <xf numFmtId="176" fontId="0" fillId="0" borderId="51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80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center" vertical="center"/>
      <protection/>
    </xf>
    <xf numFmtId="176" fontId="0" fillId="0" borderId="55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right" vertical="center"/>
      <protection/>
    </xf>
    <xf numFmtId="0" fontId="0" fillId="0" borderId="56" xfId="67" applyFont="1" applyBorder="1" applyAlignment="1">
      <alignment horizontal="right" vertical="center"/>
      <protection/>
    </xf>
    <xf numFmtId="180" fontId="0" fillId="0" borderId="49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60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61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62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13</xdr:row>
      <xdr:rowOff>57150</xdr:rowOff>
    </xdr:from>
    <xdr:to>
      <xdr:col>15</xdr:col>
      <xdr:colOff>171450</xdr:colOff>
      <xdr:row>23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4219575" y="2895600"/>
          <a:ext cx="3648075" cy="20859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　略</a:t>
          </a:r>
        </a:p>
      </xdr:txBody>
    </xdr:sp>
    <xdr:clientData/>
  </xdr:twoCellAnchor>
  <xdr:twoCellAnchor>
    <xdr:from>
      <xdr:col>12</xdr:col>
      <xdr:colOff>1133475</xdr:colOff>
      <xdr:row>27</xdr:row>
      <xdr:rowOff>9525</xdr:rowOff>
    </xdr:from>
    <xdr:to>
      <xdr:col>19</xdr:col>
      <xdr:colOff>0</xdr:colOff>
      <xdr:row>30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5305425" y="5534025"/>
          <a:ext cx="4572000" cy="5715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連結財務書類では資金収支計算書を省略しています。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showGridLines="0" zoomScale="85" zoomScaleNormal="85" zoomScaleSheetLayoutView="85" zoomScalePageLayoutView="0" workbookViewId="0" topLeftCell="C16">
      <selection activeCell="C64" sqref="A64:IV64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163" t="s">
        <v>248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4:27" ht="21" customHeight="1">
      <c r="D3" s="164" t="s">
        <v>249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228</v>
      </c>
      <c r="B5" s="15" t="s">
        <v>229</v>
      </c>
      <c r="D5" s="160" t="s">
        <v>1</v>
      </c>
      <c r="E5" s="161"/>
      <c r="F5" s="161"/>
      <c r="G5" s="161"/>
      <c r="H5" s="161"/>
      <c r="I5" s="161"/>
      <c r="J5" s="161"/>
      <c r="K5" s="165"/>
      <c r="L5" s="165"/>
      <c r="M5" s="165"/>
      <c r="N5" s="165"/>
      <c r="O5" s="165"/>
      <c r="P5" s="166" t="s">
        <v>230</v>
      </c>
      <c r="Q5" s="167"/>
      <c r="R5" s="161" t="s">
        <v>1</v>
      </c>
      <c r="S5" s="161"/>
      <c r="T5" s="161"/>
      <c r="U5" s="161"/>
      <c r="V5" s="161"/>
      <c r="W5" s="161"/>
      <c r="X5" s="161"/>
      <c r="Y5" s="161"/>
      <c r="Z5" s="166" t="s">
        <v>230</v>
      </c>
      <c r="AA5" s="167"/>
    </row>
    <row r="6" spans="4:38" ht="14.25" customHeight="1">
      <c r="D6" s="17" t="s">
        <v>231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232</v>
      </c>
      <c r="S6" s="19"/>
      <c r="T6" s="19"/>
      <c r="U6" s="19"/>
      <c r="V6" s="19"/>
      <c r="W6" s="19"/>
      <c r="X6" s="19"/>
      <c r="Y6" s="18"/>
      <c r="Z6" s="21"/>
      <c r="AA6" s="23"/>
      <c r="AK6" s="149"/>
      <c r="AL6" s="149"/>
    </row>
    <row r="7" spans="1:38" ht="14.25" customHeight="1">
      <c r="A7" s="7" t="s">
        <v>4</v>
      </c>
      <c r="B7" s="7" t="s">
        <v>100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482776551484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47241061306</v>
      </c>
      <c r="AA7" s="27"/>
      <c r="AD7" s="9">
        <f>IF(AND(AD8="-",AD36="-",AD39="-"),"-",SUM(AD8,AD36,AD39))</f>
        <v>482776551484</v>
      </c>
      <c r="AE7" s="9">
        <f>IF(COUNTIF(AE8:AE12,"-")=COUNTA(AE8:AE12),"-",SUM(AE8:AE12))</f>
        <v>47241061306</v>
      </c>
      <c r="AK7" s="149"/>
      <c r="AL7" s="149"/>
    </row>
    <row r="8" spans="1:38" ht="14.25" customHeight="1">
      <c r="A8" s="7" t="s">
        <v>6</v>
      </c>
      <c r="B8" s="7" t="s">
        <v>102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428581018930</v>
      </c>
      <c r="Q8" s="26"/>
      <c r="R8" s="19"/>
      <c r="S8" s="19"/>
      <c r="T8" s="19" t="s">
        <v>250</v>
      </c>
      <c r="U8" s="19"/>
      <c r="V8" s="19"/>
      <c r="W8" s="19"/>
      <c r="X8" s="19"/>
      <c r="Y8" s="18"/>
      <c r="Z8" s="25">
        <v>32076694595</v>
      </c>
      <c r="AA8" s="27"/>
      <c r="AD8" s="9">
        <f>IF(AND(AD9="-",AD25="-",COUNTIF(AD34:AD35,"-")=COUNTA(AD34:AD35)),"-",SUM(AD9,AD25,AD34:AD35))</f>
        <v>428581018930</v>
      </c>
      <c r="AE8" s="9">
        <v>32076694595</v>
      </c>
      <c r="AK8" s="149"/>
      <c r="AL8" s="149"/>
    </row>
    <row r="9" spans="1:38" ht="14.25" customHeight="1">
      <c r="A9" s="7" t="s">
        <v>8</v>
      </c>
      <c r="B9" s="7" t="s">
        <v>103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241647537665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5">
        <v>1906005260</v>
      </c>
      <c r="AA9" s="27"/>
      <c r="AD9" s="9">
        <f>IF(COUNTIF(AD10:AD24,"-")=COUNTA(AD10:AD24),"-",SUM(AD10:AD24))</f>
        <v>241647537665</v>
      </c>
      <c r="AE9" s="9">
        <v>1906005260</v>
      </c>
      <c r="AK9" s="149"/>
      <c r="AL9" s="149"/>
    </row>
    <row r="10" spans="1:38" ht="14.25" customHeight="1">
      <c r="A10" s="7" t="s">
        <v>10</v>
      </c>
      <c r="B10" s="7" t="s">
        <v>105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150987698693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11155464651</v>
      </c>
      <c r="AA10" s="27"/>
      <c r="AD10" s="9">
        <v>150987698693</v>
      </c>
      <c r="AE10" s="9">
        <v>11155464651</v>
      </c>
      <c r="AK10" s="149"/>
      <c r="AL10" s="149"/>
    </row>
    <row r="11" spans="1:38" ht="14.25" customHeight="1">
      <c r="A11" s="7" t="s">
        <v>13</v>
      </c>
      <c r="B11" s="7" t="s">
        <v>107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12</v>
      </c>
      <c r="AA11" s="27"/>
      <c r="AD11" s="9" t="s">
        <v>12</v>
      </c>
      <c r="AE11" s="9" t="s">
        <v>12</v>
      </c>
      <c r="AK11" s="149"/>
      <c r="AL11" s="149"/>
    </row>
    <row r="12" spans="1:38" ht="14.25" customHeight="1">
      <c r="A12" s="7" t="s">
        <v>15</v>
      </c>
      <c r="B12" s="7" t="s">
        <v>109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169260722871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2102896800</v>
      </c>
      <c r="AA12" s="27"/>
      <c r="AD12" s="9">
        <v>169260722871</v>
      </c>
      <c r="AE12" s="9">
        <v>2102896800</v>
      </c>
      <c r="AK12" s="149"/>
      <c r="AL12" s="149"/>
    </row>
    <row r="13" spans="1:38" ht="14.25" customHeight="1">
      <c r="A13" s="7" t="s">
        <v>17</v>
      </c>
      <c r="B13" s="7" t="s">
        <v>110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-84811103041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7823691740</v>
      </c>
      <c r="AA13" s="27"/>
      <c r="AD13" s="9">
        <v>-84811103041</v>
      </c>
      <c r="AE13" s="9">
        <f>IF(COUNTIF(AE14:AE21,"-")=COUNTA(AE14:AE21),"-",SUM(AE14:AE21))</f>
        <v>7823691740</v>
      </c>
      <c r="AK13" s="149"/>
      <c r="AL13" s="149"/>
    </row>
    <row r="14" spans="1:38" ht="14.25" customHeight="1">
      <c r="A14" s="7" t="s">
        <v>19</v>
      </c>
      <c r="B14" s="7" t="s">
        <v>112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17445634523</v>
      </c>
      <c r="Q14" s="26"/>
      <c r="R14" s="19"/>
      <c r="S14" s="19"/>
      <c r="T14" s="19" t="s">
        <v>251</v>
      </c>
      <c r="U14" s="19"/>
      <c r="V14" s="19"/>
      <c r="W14" s="19"/>
      <c r="X14" s="19"/>
      <c r="Y14" s="18"/>
      <c r="Z14" s="25">
        <v>4710312545</v>
      </c>
      <c r="AA14" s="27"/>
      <c r="AD14" s="9">
        <v>17445634523</v>
      </c>
      <c r="AE14" s="9">
        <v>4710312545</v>
      </c>
      <c r="AK14" s="149"/>
      <c r="AL14" s="149"/>
    </row>
    <row r="15" spans="1:38" ht="14.25" customHeight="1">
      <c r="A15" s="7" t="s">
        <v>21</v>
      </c>
      <c r="B15" s="7" t="s">
        <v>113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-11360436613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634643867</v>
      </c>
      <c r="AA15" s="27"/>
      <c r="AD15" s="9">
        <v>-11360436613</v>
      </c>
      <c r="AE15" s="9">
        <v>634643867</v>
      </c>
      <c r="AK15" s="149"/>
      <c r="AL15" s="149"/>
    </row>
    <row r="16" spans="1:38" ht="14.25" customHeight="1">
      <c r="A16" s="7" t="s">
        <v>23</v>
      </c>
      <c r="B16" s="7" t="s">
        <v>115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12</v>
      </c>
      <c r="AA16" s="27"/>
      <c r="AD16" s="9" t="s">
        <v>12</v>
      </c>
      <c r="AE16" s="9" t="s">
        <v>12</v>
      </c>
      <c r="AK16" s="149"/>
      <c r="AL16" s="149"/>
    </row>
    <row r="17" spans="1:38" ht="14.25" customHeight="1">
      <c r="A17" s="7" t="s">
        <v>25</v>
      </c>
      <c r="B17" s="7" t="s">
        <v>117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119238716</v>
      </c>
      <c r="AA17" s="27"/>
      <c r="AD17" s="9" t="s">
        <v>12</v>
      </c>
      <c r="AE17" s="9">
        <v>119238716</v>
      </c>
      <c r="AK17" s="149"/>
      <c r="AL17" s="149"/>
    </row>
    <row r="18" spans="1:38" ht="14.25" customHeight="1">
      <c r="A18" s="7" t="s">
        <v>27</v>
      </c>
      <c r="B18" s="7" t="s">
        <v>119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12</v>
      </c>
      <c r="AA18" s="27"/>
      <c r="AD18" s="9" t="s">
        <v>12</v>
      </c>
      <c r="AE18" s="9" t="s">
        <v>12</v>
      </c>
      <c r="AK18" s="149"/>
      <c r="AL18" s="149"/>
    </row>
    <row r="19" spans="1:38" ht="14.25" customHeight="1">
      <c r="A19" s="7" t="s">
        <v>29</v>
      </c>
      <c r="B19" s="7" t="s">
        <v>121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938510602</v>
      </c>
      <c r="AA19" s="27"/>
      <c r="AD19" s="9" t="s">
        <v>12</v>
      </c>
      <c r="AE19" s="9">
        <v>938510602</v>
      </c>
      <c r="AK19" s="149"/>
      <c r="AL19" s="149"/>
    </row>
    <row r="20" spans="1:38" ht="14.25" customHeight="1">
      <c r="A20" s="7" t="s">
        <v>31</v>
      </c>
      <c r="B20" s="7" t="s">
        <v>123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1122012843</v>
      </c>
      <c r="AA20" s="27"/>
      <c r="AD20" s="9" t="s">
        <v>12</v>
      </c>
      <c r="AE20" s="9">
        <v>1122012843</v>
      </c>
      <c r="AK20" s="149"/>
      <c r="AL20" s="149"/>
    </row>
    <row r="21" spans="1:38" ht="14.25" customHeight="1">
      <c r="A21" s="7" t="s">
        <v>33</v>
      </c>
      <c r="B21" s="7" t="s">
        <v>125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298973167</v>
      </c>
      <c r="AA21" s="27"/>
      <c r="AD21" s="9" t="s">
        <v>12</v>
      </c>
      <c r="AE21" s="9">
        <v>298973167</v>
      </c>
      <c r="AK21" s="149"/>
      <c r="AL21" s="149"/>
    </row>
    <row r="22" spans="1:38" ht="14.25" customHeight="1">
      <c r="A22" s="7" t="s">
        <v>35</v>
      </c>
      <c r="B22" s="7" t="s">
        <v>98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150" t="s">
        <v>99</v>
      </c>
      <c r="S22" s="151"/>
      <c r="T22" s="151"/>
      <c r="U22" s="151"/>
      <c r="V22" s="151"/>
      <c r="W22" s="151"/>
      <c r="X22" s="151"/>
      <c r="Y22" s="151"/>
      <c r="Z22" s="30">
        <v>55064753046</v>
      </c>
      <c r="AA22" s="31"/>
      <c r="AD22" s="9" t="s">
        <v>12</v>
      </c>
      <c r="AE22" s="9">
        <f>IF(AND(AE7="-",AE13="-"),"-",SUM(AE7,AE13))</f>
        <v>55064753046</v>
      </c>
      <c r="AK22" s="149"/>
      <c r="AL22" s="149"/>
    </row>
    <row r="23" spans="1:38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233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  <c r="AK23" s="149"/>
      <c r="AL23" s="149"/>
    </row>
    <row r="24" spans="1:38" ht="14.25" customHeight="1">
      <c r="A24" s="7" t="s">
        <v>39</v>
      </c>
      <c r="B24" s="7" t="s">
        <v>128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125021232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496160381509</v>
      </c>
      <c r="AA24" s="27"/>
      <c r="AD24" s="9">
        <v>125021232</v>
      </c>
      <c r="AE24" s="9">
        <v>496160381509</v>
      </c>
      <c r="AK24" s="149"/>
      <c r="AL24" s="149"/>
    </row>
    <row r="25" spans="1:38" ht="14.25" customHeight="1">
      <c r="A25" s="7" t="s">
        <v>41</v>
      </c>
      <c r="B25" s="7" t="s">
        <v>130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185120236569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-50231924488</v>
      </c>
      <c r="AA25" s="27"/>
      <c r="AD25" s="9">
        <f>IF(COUNTIF(AD26:AD33,"-")=COUNTA(AD26:AD33),"-",SUM(AD26:AD33))</f>
        <v>185120236569</v>
      </c>
      <c r="AE25" s="9">
        <v>-50231924488</v>
      </c>
      <c r="AK25" s="149"/>
      <c r="AL25" s="149"/>
    </row>
    <row r="26" spans="1:38" ht="14.25" customHeight="1">
      <c r="A26" s="7" t="s">
        <v>43</v>
      </c>
      <c r="B26" s="7" t="s">
        <v>132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141221078719</v>
      </c>
      <c r="Q26" s="26"/>
      <c r="R26" s="19"/>
      <c r="S26" s="19" t="s">
        <v>133</v>
      </c>
      <c r="T26" s="19"/>
      <c r="U26" s="19"/>
      <c r="V26" s="19"/>
      <c r="W26" s="19"/>
      <c r="X26" s="19"/>
      <c r="Y26" s="18"/>
      <c r="Z26" s="25" t="s">
        <v>12</v>
      </c>
      <c r="AA26" s="27"/>
      <c r="AD26" s="9">
        <v>141221078719</v>
      </c>
      <c r="AE26" s="9" t="s">
        <v>12</v>
      </c>
      <c r="AK26" s="149"/>
      <c r="AL26" s="149"/>
    </row>
    <row r="27" spans="1:38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20523239933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20523239933</v>
      </c>
      <c r="AK27" s="149"/>
      <c r="AL27" s="149"/>
    </row>
    <row r="28" spans="1:38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-15489166268</v>
      </c>
      <c r="Q28" s="26"/>
      <c r="R28" s="152"/>
      <c r="S28" s="153"/>
      <c r="T28" s="153"/>
      <c r="U28" s="153"/>
      <c r="V28" s="153"/>
      <c r="W28" s="153"/>
      <c r="X28" s="153"/>
      <c r="Y28" s="153"/>
      <c r="Z28" s="25"/>
      <c r="AA28" s="27"/>
      <c r="AD28" s="9">
        <v>-15489166268</v>
      </c>
      <c r="AK28" s="149"/>
      <c r="AL28" s="149"/>
    </row>
    <row r="29" spans="1:38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179105425965</v>
      </c>
      <c r="Q29" s="26"/>
      <c r="R29" s="19"/>
      <c r="S29" s="32"/>
      <c r="T29" s="32"/>
      <c r="U29" s="32"/>
      <c r="V29" s="32"/>
      <c r="W29" s="32"/>
      <c r="X29" s="32"/>
      <c r="Y29" s="32"/>
      <c r="Z29" s="33"/>
      <c r="AA29" s="36"/>
      <c r="AD29" s="9">
        <v>179105425965</v>
      </c>
      <c r="AK29" s="149"/>
      <c r="AL29" s="149"/>
    </row>
    <row r="30" spans="1:38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-140975139364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5"/>
      <c r="AD30" s="9">
        <v>-140975139364</v>
      </c>
      <c r="AK30" s="149"/>
      <c r="AL30" s="149"/>
    </row>
    <row r="31" spans="1:38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7"/>
      <c r="S31" s="18"/>
      <c r="T31" s="18"/>
      <c r="U31" s="18"/>
      <c r="V31" s="18"/>
      <c r="W31" s="18"/>
      <c r="X31" s="18"/>
      <c r="Y31" s="37"/>
      <c r="Z31" s="25"/>
      <c r="AA31" s="35"/>
      <c r="AD31" s="9" t="s">
        <v>12</v>
      </c>
      <c r="AK31" s="149"/>
      <c r="AL31" s="149"/>
    </row>
    <row r="32" spans="1:38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5"/>
      <c r="AD32" s="9" t="s">
        <v>12</v>
      </c>
      <c r="AK32" s="149"/>
      <c r="AL32" s="149"/>
    </row>
    <row r="33" spans="1:38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734797584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734797584</v>
      </c>
      <c r="AK33" s="149"/>
      <c r="AL33" s="149"/>
    </row>
    <row r="34" spans="1:38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6815376975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6815376975</v>
      </c>
      <c r="AK34" s="149"/>
      <c r="AL34" s="149"/>
    </row>
    <row r="35" spans="1:38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-5002132279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-5002132279</v>
      </c>
      <c r="AK35" s="149"/>
      <c r="AL35" s="149"/>
    </row>
    <row r="36" spans="1:38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5209292800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5209292800</v>
      </c>
      <c r="AK36" s="149"/>
      <c r="AL36" s="149"/>
    </row>
    <row r="37" spans="1:38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365804466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365804466</v>
      </c>
      <c r="AK37" s="149"/>
      <c r="AL37" s="149"/>
    </row>
    <row r="38" spans="1:38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4843488334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4843488334</v>
      </c>
      <c r="AK38" s="149"/>
      <c r="AL38" s="149"/>
    </row>
    <row r="39" spans="1:38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48986239754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IF(COUNTIF(AD40:AD50,"-")=COUNTA(AD40:AD50),"-",SUM(AD40,AD44:AD46,AD49:AD50))</f>
        <v>48986239754</v>
      </c>
      <c r="AK39" s="149"/>
      <c r="AL39" s="149"/>
    </row>
    <row r="40" spans="1:38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33426450400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33426450400</v>
      </c>
      <c r="AK40" s="149"/>
      <c r="AL40" s="149"/>
    </row>
    <row r="41" spans="1:38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33355250000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33355250000</v>
      </c>
      <c r="AK41" s="149"/>
      <c r="AL41" s="149"/>
    </row>
    <row r="42" spans="1:38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71200400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71200400</v>
      </c>
      <c r="AK42" s="149"/>
      <c r="AL42" s="149"/>
    </row>
    <row r="43" spans="1:38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  <c r="AK43" s="149"/>
      <c r="AL43" s="149"/>
    </row>
    <row r="44" spans="1:38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8"/>
      <c r="L44" s="18"/>
      <c r="M44" s="18"/>
      <c r="N44" s="18"/>
      <c r="O44" s="18"/>
      <c r="P44" s="25">
        <v>1456323792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1456323792</v>
      </c>
      <c r="AK44" s="149"/>
      <c r="AL44" s="149"/>
    </row>
    <row r="45" spans="1:38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259599715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259599715</v>
      </c>
      <c r="AK45" s="149"/>
      <c r="AL45" s="149"/>
    </row>
    <row r="46" spans="1:38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13675387765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IF(COUNTIF(AD47:AD48,"-")=COUNTA(AD47:AD48),"-",SUM(AD47:AD48))</f>
        <v>13675387765</v>
      </c>
      <c r="AK46" s="149"/>
      <c r="AL46" s="149"/>
    </row>
    <row r="47" spans="1:38" ht="14.25" customHeight="1">
      <c r="A47" s="7" t="s">
        <v>75</v>
      </c>
      <c r="D47" s="24"/>
      <c r="E47" s="19"/>
      <c r="F47" s="19"/>
      <c r="G47" s="19"/>
      <c r="H47" s="19" t="s">
        <v>76</v>
      </c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 t="s">
        <v>12</v>
      </c>
      <c r="AK47" s="149"/>
      <c r="AL47" s="149"/>
    </row>
    <row r="48" spans="1:38" ht="14.25" customHeight="1">
      <c r="A48" s="7" t="s">
        <v>77</v>
      </c>
      <c r="D48" s="24"/>
      <c r="E48" s="18"/>
      <c r="F48" s="19"/>
      <c r="G48" s="19"/>
      <c r="H48" s="19" t="s">
        <v>36</v>
      </c>
      <c r="I48" s="19"/>
      <c r="J48" s="19"/>
      <c r="K48" s="18"/>
      <c r="L48" s="18"/>
      <c r="M48" s="18"/>
      <c r="N48" s="18"/>
      <c r="O48" s="18"/>
      <c r="P48" s="25">
        <v>13675387765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13675387765</v>
      </c>
      <c r="AK48" s="149"/>
      <c r="AL48" s="149"/>
    </row>
    <row r="49" spans="1:38" ht="14.25" customHeight="1">
      <c r="A49" s="7" t="s">
        <v>78</v>
      </c>
      <c r="D49" s="24"/>
      <c r="E49" s="18"/>
      <c r="F49" s="19"/>
      <c r="G49" s="19" t="s">
        <v>36</v>
      </c>
      <c r="H49" s="19"/>
      <c r="I49" s="19"/>
      <c r="J49" s="19"/>
      <c r="K49" s="18"/>
      <c r="L49" s="18"/>
      <c r="M49" s="18"/>
      <c r="N49" s="18"/>
      <c r="O49" s="18"/>
      <c r="P49" s="25">
        <v>320225945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320225945</v>
      </c>
      <c r="AK49" s="149"/>
      <c r="AL49" s="149"/>
    </row>
    <row r="50" spans="1:38" ht="14.25" customHeight="1">
      <c r="A50" s="7" t="s">
        <v>79</v>
      </c>
      <c r="D50" s="24"/>
      <c r="E50" s="18"/>
      <c r="F50" s="19"/>
      <c r="G50" s="19" t="s">
        <v>80</v>
      </c>
      <c r="H50" s="19"/>
      <c r="I50" s="19"/>
      <c r="J50" s="19"/>
      <c r="K50" s="18"/>
      <c r="L50" s="18"/>
      <c r="M50" s="18"/>
      <c r="N50" s="18"/>
      <c r="O50" s="18"/>
      <c r="P50" s="25">
        <v>-151747863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-151747863</v>
      </c>
      <c r="AK50" s="149"/>
      <c r="AL50" s="149"/>
    </row>
    <row r="51" spans="1:38" ht="14.25" customHeight="1">
      <c r="A51" s="7" t="s">
        <v>81</v>
      </c>
      <c r="D51" s="24"/>
      <c r="E51" s="18" t="s">
        <v>82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5">
        <v>18216658583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f>IF(COUNTIF(AD52:AD60,"-")=COUNTA(AD52:AD60),"-",SUM(AD52:AD55,AD58:AD60))</f>
        <v>18216658583</v>
      </c>
      <c r="AK51" s="149"/>
      <c r="AL51" s="149"/>
    </row>
    <row r="52" spans="1:38" ht="14.25" customHeight="1">
      <c r="A52" s="7" t="s">
        <v>83</v>
      </c>
      <c r="D52" s="24"/>
      <c r="E52" s="18"/>
      <c r="F52" s="19" t="s">
        <v>84</v>
      </c>
      <c r="G52" s="20"/>
      <c r="H52" s="20"/>
      <c r="I52" s="20"/>
      <c r="J52" s="18"/>
      <c r="K52" s="18"/>
      <c r="L52" s="18"/>
      <c r="M52" s="18"/>
      <c r="N52" s="18"/>
      <c r="O52" s="18"/>
      <c r="P52" s="25">
        <v>4226441529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4226441529</v>
      </c>
      <c r="AK52" s="149"/>
      <c r="AL52" s="149"/>
    </row>
    <row r="53" spans="1:38" ht="14.25" customHeight="1">
      <c r="A53" s="7" t="s">
        <v>85</v>
      </c>
      <c r="D53" s="24"/>
      <c r="E53" s="18"/>
      <c r="F53" s="19" t="s">
        <v>86</v>
      </c>
      <c r="G53" s="19"/>
      <c r="H53" s="28"/>
      <c r="I53" s="19"/>
      <c r="J53" s="19"/>
      <c r="K53" s="18"/>
      <c r="L53" s="18"/>
      <c r="M53" s="18"/>
      <c r="N53" s="18"/>
      <c r="O53" s="18"/>
      <c r="P53" s="25">
        <v>597186776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597186776</v>
      </c>
      <c r="AK53" s="149"/>
      <c r="AL53" s="149"/>
    </row>
    <row r="54" spans="1:38" ht="14.25" customHeight="1">
      <c r="A54" s="7">
        <v>1500000</v>
      </c>
      <c r="D54" s="24"/>
      <c r="E54" s="18"/>
      <c r="F54" s="19" t="s">
        <v>87</v>
      </c>
      <c r="G54" s="19"/>
      <c r="H54" s="19"/>
      <c r="I54" s="19"/>
      <c r="J54" s="19"/>
      <c r="K54" s="18"/>
      <c r="L54" s="18"/>
      <c r="M54" s="18"/>
      <c r="N54" s="18"/>
      <c r="O54" s="18"/>
      <c r="P54" s="25">
        <v>336384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336384</v>
      </c>
      <c r="AK54" s="149"/>
      <c r="AL54" s="149"/>
    </row>
    <row r="55" spans="1:38" ht="14.25" customHeight="1">
      <c r="A55" s="7" t="s">
        <v>88</v>
      </c>
      <c r="D55" s="24"/>
      <c r="E55" s="19"/>
      <c r="F55" s="19" t="s">
        <v>74</v>
      </c>
      <c r="G55" s="19"/>
      <c r="H55" s="28"/>
      <c r="I55" s="19"/>
      <c r="J55" s="19"/>
      <c r="K55" s="18"/>
      <c r="L55" s="18"/>
      <c r="M55" s="18"/>
      <c r="N55" s="18"/>
      <c r="O55" s="18"/>
      <c r="P55" s="25">
        <v>13383493641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f>IF(COUNTIF(AD56:AD57,"-")=COUNTA(AD56:AD57),"-",SUM(AD56:AD57))</f>
        <v>13383493641</v>
      </c>
      <c r="AK55" s="149"/>
      <c r="AL55" s="149"/>
    </row>
    <row r="56" spans="1:38" ht="14.25" customHeight="1">
      <c r="A56" s="7" t="s">
        <v>89</v>
      </c>
      <c r="D56" s="24"/>
      <c r="E56" s="19"/>
      <c r="F56" s="19"/>
      <c r="G56" s="19" t="s">
        <v>90</v>
      </c>
      <c r="H56" s="19"/>
      <c r="I56" s="19"/>
      <c r="J56" s="19"/>
      <c r="K56" s="18"/>
      <c r="L56" s="18"/>
      <c r="M56" s="18"/>
      <c r="N56" s="18"/>
      <c r="O56" s="18"/>
      <c r="P56" s="25">
        <v>13378411109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13378411109</v>
      </c>
      <c r="AK56" s="149"/>
      <c r="AL56" s="149"/>
    </row>
    <row r="57" spans="1:38" ht="14.25" customHeight="1">
      <c r="A57" s="7" t="s">
        <v>91</v>
      </c>
      <c r="D57" s="24"/>
      <c r="E57" s="19"/>
      <c r="F57" s="19"/>
      <c r="G57" s="19" t="s">
        <v>76</v>
      </c>
      <c r="H57" s="19"/>
      <c r="I57" s="19"/>
      <c r="J57" s="19"/>
      <c r="K57" s="18"/>
      <c r="L57" s="18"/>
      <c r="M57" s="18"/>
      <c r="N57" s="18"/>
      <c r="O57" s="18"/>
      <c r="P57" s="25">
        <v>5082532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5082532</v>
      </c>
      <c r="AK57" s="149"/>
      <c r="AL57" s="149"/>
    </row>
    <row r="58" spans="1:38" ht="14.25" customHeight="1">
      <c r="A58" s="7" t="s">
        <v>92</v>
      </c>
      <c r="D58" s="24"/>
      <c r="E58" s="19"/>
      <c r="F58" s="19" t="s">
        <v>93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130141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130141</v>
      </c>
      <c r="AK58" s="149"/>
      <c r="AL58" s="149"/>
    </row>
    <row r="59" spans="1:38" ht="14.25" customHeight="1">
      <c r="A59" s="7" t="s">
        <v>94</v>
      </c>
      <c r="D59" s="24"/>
      <c r="E59" s="19"/>
      <c r="F59" s="19" t="s">
        <v>36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9935811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9935811</v>
      </c>
      <c r="AK59" s="149"/>
      <c r="AL59" s="149"/>
    </row>
    <row r="60" spans="1:38" ht="14.25" customHeight="1">
      <c r="A60" s="7" t="s">
        <v>95</v>
      </c>
      <c r="D60" s="24"/>
      <c r="E60" s="19"/>
      <c r="F60" s="38" t="s">
        <v>80</v>
      </c>
      <c r="G60" s="19"/>
      <c r="H60" s="19"/>
      <c r="I60" s="19"/>
      <c r="J60" s="19"/>
      <c r="K60" s="18"/>
      <c r="L60" s="18"/>
      <c r="M60" s="18"/>
      <c r="N60" s="18"/>
      <c r="O60" s="18"/>
      <c r="P60" s="25">
        <v>-865699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-865699</v>
      </c>
      <c r="AK60" s="149"/>
      <c r="AL60" s="149"/>
    </row>
    <row r="61" spans="1:38" ht="14.25" customHeight="1" thickBot="1">
      <c r="A61" s="7">
        <v>1565000</v>
      </c>
      <c r="B61" s="7" t="s">
        <v>126</v>
      </c>
      <c r="D61" s="24"/>
      <c r="E61" s="19" t="s">
        <v>96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25" t="s">
        <v>242</v>
      </c>
      <c r="Q61" s="26"/>
      <c r="R61" s="154" t="s">
        <v>127</v>
      </c>
      <c r="S61" s="155"/>
      <c r="T61" s="155"/>
      <c r="U61" s="155"/>
      <c r="V61" s="155"/>
      <c r="W61" s="155"/>
      <c r="X61" s="155"/>
      <c r="Y61" s="156"/>
      <c r="Z61" s="40">
        <v>445928457021</v>
      </c>
      <c r="AA61" s="41"/>
      <c r="AD61" s="9" t="s">
        <v>12</v>
      </c>
      <c r="AE61" s="9">
        <f>IF(AND(AE24="-",AE25="-",AE26="-"),"-",SUM(AE24,AE25,AE26))</f>
        <v>445928457021</v>
      </c>
      <c r="AK61" s="149"/>
      <c r="AL61" s="149"/>
    </row>
    <row r="62" spans="1:38" ht="14.25" customHeight="1" thickBot="1">
      <c r="A62" s="7" t="s">
        <v>2</v>
      </c>
      <c r="B62" s="7" t="s">
        <v>97</v>
      </c>
      <c r="D62" s="157" t="s">
        <v>3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9"/>
      <c r="P62" s="42">
        <v>500993210067</v>
      </c>
      <c r="Q62" s="43"/>
      <c r="R62" s="160" t="s">
        <v>234</v>
      </c>
      <c r="S62" s="161"/>
      <c r="T62" s="161"/>
      <c r="U62" s="161"/>
      <c r="V62" s="161"/>
      <c r="W62" s="161"/>
      <c r="X62" s="161"/>
      <c r="Y62" s="162"/>
      <c r="Z62" s="42">
        <v>500993210067</v>
      </c>
      <c r="AA62" s="44"/>
      <c r="AD62" s="9">
        <f>IF(AND(AD7="-",AD51="-",AD61="-"),"-",SUM(AD7,AD51,AD61))</f>
        <v>500993210067</v>
      </c>
      <c r="AE62" s="9">
        <f>IF(AND(AE22="-",AE61="-"),"-",SUM(AE22,AE61))</f>
        <v>500993210067</v>
      </c>
      <c r="AK62" s="149"/>
      <c r="AL62" s="149"/>
    </row>
    <row r="63" spans="4:38" ht="14.2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K63" s="149"/>
      <c r="AL63" s="149"/>
    </row>
    <row r="64" spans="37:38" ht="14.25" customHeight="1">
      <c r="AK64" s="149"/>
      <c r="AL64" s="149"/>
    </row>
    <row r="65" spans="37:38" ht="14.25" customHeight="1">
      <c r="AK65" s="149"/>
      <c r="AL65" s="149"/>
    </row>
    <row r="66" spans="37:38" ht="14.25" customHeight="1">
      <c r="AK66" s="149"/>
      <c r="AL66" s="149"/>
    </row>
    <row r="67" spans="37:38" ht="14.25" customHeight="1">
      <c r="AK67" s="149"/>
      <c r="AL67" s="149"/>
    </row>
    <row r="68" spans="37:38" ht="16.5" customHeight="1">
      <c r="AK68" s="149"/>
      <c r="AL68" s="149"/>
    </row>
    <row r="69" spans="37:38" ht="14.25" customHeight="1">
      <c r="AK69" s="149"/>
      <c r="AL69" s="149"/>
    </row>
    <row r="70" ht="9.75" customHeight="1"/>
    <row r="71" ht="14.25" customHeight="1"/>
  </sheetData>
  <sheetProtection/>
  <mergeCells count="11">
    <mergeCell ref="Z5:AA5"/>
    <mergeCell ref="R22:Y22"/>
    <mergeCell ref="R28:Y28"/>
    <mergeCell ref="R61:Y61"/>
    <mergeCell ref="D62:O62"/>
    <mergeCell ref="R62:Y62"/>
    <mergeCell ref="D2:AA2"/>
    <mergeCell ref="D3:AA3"/>
    <mergeCell ref="D5:O5"/>
    <mergeCell ref="P5:Q5"/>
    <mergeCell ref="R5:Y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="85" zoomScaleNormal="85" zoomScaleSheetLayoutView="100" zoomScalePageLayoutView="0" workbookViewId="0" topLeftCell="B1">
      <selection activeCell="B42" sqref="A42:IV42"/>
    </sheetView>
  </sheetViews>
  <sheetFormatPr defaultColWidth="9.00390625" defaultRowHeight="13.5"/>
  <cols>
    <col min="1" max="1" width="0" style="48" hidden="1" customWidth="1"/>
    <col min="2" max="2" width="0.6171875" style="6" customWidth="1"/>
    <col min="3" max="3" width="1.25" style="75" customWidth="1"/>
    <col min="4" max="12" width="2.125" style="75" customWidth="1"/>
    <col min="13" max="13" width="18.375" style="75" customWidth="1"/>
    <col min="14" max="14" width="21.625" style="75" bestFit="1" customWidth="1"/>
    <col min="15" max="15" width="2.50390625" style="75" customWidth="1"/>
    <col min="16" max="16" width="0.6171875" style="75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3:16" ht="24">
      <c r="C2" s="168" t="s">
        <v>243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49"/>
    </row>
    <row r="3" spans="3:16" ht="17.25">
      <c r="C3" s="169" t="s">
        <v>244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49"/>
    </row>
    <row r="4" spans="3:16" ht="17.25">
      <c r="C4" s="169" t="s">
        <v>245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49"/>
    </row>
    <row r="5" spans="3:16" ht="18" thickBot="1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16" ht="18" thickBot="1">
      <c r="A6" s="48" t="s">
        <v>228</v>
      </c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 t="s">
        <v>230</v>
      </c>
      <c r="O6" s="173"/>
      <c r="P6" s="49"/>
    </row>
    <row r="7" spans="1:37" ht="13.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92326324686</v>
      </c>
      <c r="O7" s="56"/>
      <c r="P7" s="57"/>
      <c r="AK7" s="147"/>
    </row>
    <row r="8" spans="1:37" ht="13.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44782558677</v>
      </c>
      <c r="O8" s="58"/>
      <c r="P8" s="57"/>
      <c r="AK8" s="147"/>
    </row>
    <row r="9" spans="1:37" ht="13.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13250575626</v>
      </c>
      <c r="O9" s="58"/>
      <c r="P9" s="57"/>
      <c r="AK9" s="147"/>
    </row>
    <row r="10" spans="1:37" ht="13.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10484144039</v>
      </c>
      <c r="O10" s="58"/>
      <c r="P10" s="57"/>
      <c r="AK10" s="147"/>
    </row>
    <row r="11" spans="1:37" ht="13.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938510602</v>
      </c>
      <c r="O11" s="58"/>
      <c r="P11" s="57"/>
      <c r="AK11" s="147"/>
    </row>
    <row r="12" spans="1:37" ht="13.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1580671022</v>
      </c>
      <c r="O12" s="58"/>
      <c r="P12" s="57"/>
      <c r="AK12" s="147"/>
    </row>
    <row r="13" spans="1:37" ht="13.5">
      <c r="A13" s="48" t="s">
        <v>148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247249963</v>
      </c>
      <c r="O13" s="58"/>
      <c r="P13" s="57"/>
      <c r="AK13" s="147"/>
    </row>
    <row r="14" spans="1:37" ht="13.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30429109031</v>
      </c>
      <c r="O14" s="58"/>
      <c r="P14" s="57"/>
      <c r="AK14" s="147"/>
    </row>
    <row r="15" spans="1:37" ht="13.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21271788760</v>
      </c>
      <c r="O15" s="58"/>
      <c r="P15" s="57"/>
      <c r="AK15" s="147"/>
    </row>
    <row r="16" spans="1:37" ht="13.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1020979450</v>
      </c>
      <c r="O16" s="58"/>
      <c r="P16" s="57"/>
      <c r="AK16" s="147"/>
    </row>
    <row r="17" spans="1:37" ht="13.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7767687421</v>
      </c>
      <c r="O17" s="58"/>
      <c r="P17" s="57"/>
      <c r="AK17" s="147"/>
    </row>
    <row r="18" spans="1:37" ht="13.5">
      <c r="A18" s="48" t="s">
        <v>157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>
        <v>368653400</v>
      </c>
      <c r="O18" s="58"/>
      <c r="P18" s="57"/>
      <c r="AK18" s="147"/>
    </row>
    <row r="19" spans="1:37" ht="13.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1102874020</v>
      </c>
      <c r="O19" s="58"/>
      <c r="P19" s="57"/>
      <c r="AK19" s="147"/>
    </row>
    <row r="20" spans="1:37" ht="13.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398488527</v>
      </c>
      <c r="O20" s="58"/>
      <c r="P20" s="57"/>
      <c r="AK20" s="147"/>
    </row>
    <row r="21" spans="1:37" ht="13.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150351884</v>
      </c>
      <c r="O21" s="58"/>
      <c r="P21" s="57"/>
      <c r="AK21" s="147"/>
    </row>
    <row r="22" spans="1:37" ht="13.5">
      <c r="A22" s="48" t="s">
        <v>164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554033609</v>
      </c>
      <c r="O22" s="58"/>
      <c r="P22" s="57"/>
      <c r="AK22" s="147"/>
    </row>
    <row r="23" spans="1:37" ht="13.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47543766009</v>
      </c>
      <c r="O23" s="58"/>
      <c r="P23" s="57"/>
      <c r="AK23" s="147"/>
    </row>
    <row r="24" spans="1:37" ht="13.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34751734310</v>
      </c>
      <c r="O24" s="58"/>
      <c r="P24" s="57"/>
      <c r="AK24" s="147"/>
    </row>
    <row r="25" spans="1:37" ht="13.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12117302843</v>
      </c>
      <c r="O25" s="58"/>
      <c r="P25" s="57"/>
      <c r="AK25" s="147"/>
    </row>
    <row r="26" spans="1:37" ht="13.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 t="s">
        <v>12</v>
      </c>
      <c r="O26" s="58"/>
      <c r="P26" s="57"/>
      <c r="AK26" s="147"/>
    </row>
    <row r="27" spans="1:37" ht="13.5">
      <c r="A27" s="48" t="s">
        <v>173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674728856</v>
      </c>
      <c r="O27" s="58"/>
      <c r="P27" s="57"/>
      <c r="AK27" s="147"/>
    </row>
    <row r="28" spans="1:37" ht="13.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7195597984</v>
      </c>
      <c r="O28" s="58"/>
      <c r="P28" s="57"/>
      <c r="AK28" s="147"/>
    </row>
    <row r="29" spans="1:37" ht="13.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9"/>
      <c r="L29" s="59"/>
      <c r="M29" s="59"/>
      <c r="N29" s="55">
        <v>4100268421</v>
      </c>
      <c r="O29" s="58"/>
      <c r="P29" s="57"/>
      <c r="AK29" s="147"/>
    </row>
    <row r="30" spans="1:37" ht="13.5">
      <c r="A30" s="48" t="s">
        <v>178</v>
      </c>
      <c r="C30" s="52"/>
      <c r="D30" s="53"/>
      <c r="E30" s="53" t="s">
        <v>36</v>
      </c>
      <c r="F30" s="53"/>
      <c r="G30" s="54"/>
      <c r="H30" s="53"/>
      <c r="I30" s="53"/>
      <c r="J30" s="53"/>
      <c r="K30" s="59"/>
      <c r="L30" s="59"/>
      <c r="M30" s="59"/>
      <c r="N30" s="55">
        <v>3095329563</v>
      </c>
      <c r="O30" s="58"/>
      <c r="P30" s="57"/>
      <c r="AK30" s="147"/>
    </row>
    <row r="31" spans="1:37" ht="13.5">
      <c r="A31" s="48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-85130726702</v>
      </c>
      <c r="O31" s="64"/>
      <c r="P31" s="57"/>
      <c r="AK31" s="147"/>
    </row>
    <row r="32" spans="1:37" ht="13.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5143449299</v>
      </c>
      <c r="O32" s="56"/>
      <c r="P32" s="57"/>
      <c r="AK32" s="147"/>
    </row>
    <row r="33" spans="1:37" ht="13.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>
        <v>5131959250</v>
      </c>
      <c r="O33" s="58"/>
      <c r="P33" s="57"/>
      <c r="AK33" s="147"/>
    </row>
    <row r="34" spans="1:37" ht="13.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11389999</v>
      </c>
      <c r="O34" s="58"/>
      <c r="P34" s="57"/>
      <c r="AK34" s="147"/>
    </row>
    <row r="35" spans="1:37" ht="13.5">
      <c r="A35" s="48" t="s">
        <v>187</v>
      </c>
      <c r="C35" s="52"/>
      <c r="D35" s="53"/>
      <c r="E35" s="53" t="s">
        <v>188</v>
      </c>
      <c r="F35" s="53"/>
      <c r="G35" s="53"/>
      <c r="H35" s="53"/>
      <c r="I35" s="53"/>
      <c r="J35" s="53"/>
      <c r="K35" s="54"/>
      <c r="L35" s="54"/>
      <c r="M35" s="54"/>
      <c r="N35" s="55" t="s">
        <v>12</v>
      </c>
      <c r="O35" s="58"/>
      <c r="P35" s="57"/>
      <c r="AK35" s="147"/>
    </row>
    <row r="36" spans="1:37" ht="13.5">
      <c r="A36" s="48" t="s">
        <v>189</v>
      </c>
      <c r="C36" s="52"/>
      <c r="D36" s="53"/>
      <c r="E36" s="53" t="s">
        <v>36</v>
      </c>
      <c r="F36" s="53"/>
      <c r="G36" s="53"/>
      <c r="H36" s="53"/>
      <c r="I36" s="53"/>
      <c r="J36" s="53"/>
      <c r="K36" s="54"/>
      <c r="L36" s="54"/>
      <c r="M36" s="54"/>
      <c r="N36" s="55">
        <v>100050</v>
      </c>
      <c r="O36" s="58"/>
      <c r="P36" s="57"/>
      <c r="AK36" s="147"/>
    </row>
    <row r="37" spans="1:37" ht="13.5">
      <c r="A37" s="48" t="s">
        <v>190</v>
      </c>
      <c r="C37" s="52"/>
      <c r="D37" s="53" t="s">
        <v>191</v>
      </c>
      <c r="E37" s="53"/>
      <c r="F37" s="53"/>
      <c r="G37" s="53"/>
      <c r="H37" s="53"/>
      <c r="I37" s="53"/>
      <c r="J37" s="53"/>
      <c r="K37" s="59"/>
      <c r="L37" s="59"/>
      <c r="M37" s="59"/>
      <c r="N37" s="55">
        <v>31502800</v>
      </c>
      <c r="O37" s="56"/>
      <c r="P37" s="57"/>
      <c r="AK37" s="147"/>
    </row>
    <row r="38" spans="1:37" ht="13.5">
      <c r="A38" s="48" t="s">
        <v>192</v>
      </c>
      <c r="C38" s="52"/>
      <c r="D38" s="53"/>
      <c r="E38" s="53" t="s">
        <v>193</v>
      </c>
      <c r="F38" s="53"/>
      <c r="G38" s="53"/>
      <c r="H38" s="53"/>
      <c r="I38" s="53"/>
      <c r="J38" s="53"/>
      <c r="K38" s="59"/>
      <c r="L38" s="59"/>
      <c r="M38" s="59"/>
      <c r="N38" s="55">
        <v>31402750</v>
      </c>
      <c r="O38" s="58"/>
      <c r="P38" s="57"/>
      <c r="AK38" s="147"/>
    </row>
    <row r="39" spans="1:37" ht="14.25" thickBot="1">
      <c r="A39" s="48" t="s">
        <v>194</v>
      </c>
      <c r="C39" s="52"/>
      <c r="D39" s="53"/>
      <c r="E39" s="53" t="s">
        <v>36</v>
      </c>
      <c r="F39" s="53"/>
      <c r="G39" s="53"/>
      <c r="H39" s="53"/>
      <c r="I39" s="53"/>
      <c r="J39" s="53"/>
      <c r="K39" s="59"/>
      <c r="L39" s="59"/>
      <c r="M39" s="59"/>
      <c r="N39" s="55">
        <v>100050</v>
      </c>
      <c r="O39" s="58"/>
      <c r="P39" s="57"/>
      <c r="AK39" s="147"/>
    </row>
    <row r="40" spans="1:37" ht="14.25" thickBot="1">
      <c r="A40" s="48" t="s">
        <v>179</v>
      </c>
      <c r="C40" s="65" t="s">
        <v>180</v>
      </c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>
        <v>-90242673201</v>
      </c>
      <c r="O40" s="69"/>
      <c r="P40" s="57"/>
      <c r="AK40" s="147"/>
    </row>
    <row r="41" spans="1:12" s="71" customFormat="1" ht="3.75" customHeight="1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showGridLines="0" tabSelected="1" zoomScale="85" zoomScaleNormal="85" zoomScaleSheetLayoutView="100" zoomScalePageLayoutView="0" workbookViewId="0" topLeftCell="B1">
      <selection activeCell="K34" sqref="K34"/>
    </sheetView>
  </sheetViews>
  <sheetFormatPr defaultColWidth="9.00390625" defaultRowHeight="13.5"/>
  <cols>
    <col min="1" max="1" width="0" style="76" hidden="1" customWidth="1"/>
    <col min="2" max="2" width="1.12109375" style="78" customWidth="1"/>
    <col min="3" max="3" width="1.625" style="78" customWidth="1"/>
    <col min="4" max="9" width="2.00390625" style="78" customWidth="1"/>
    <col min="10" max="10" width="15.375" style="78" customWidth="1"/>
    <col min="11" max="11" width="21.625" style="78" bestFit="1" customWidth="1"/>
    <col min="12" max="12" width="3.00390625" style="78" bestFit="1" customWidth="1"/>
    <col min="13" max="13" width="21.625" style="78" bestFit="1" customWidth="1"/>
    <col min="14" max="14" width="3.00390625" style="78" bestFit="1" customWidth="1"/>
    <col min="15" max="15" width="21.625" style="78" bestFit="1" customWidth="1"/>
    <col min="16" max="16" width="3.00390625" style="78" bestFit="1" customWidth="1"/>
    <col min="17" max="17" width="21.625" style="78" customWidth="1"/>
    <col min="18" max="18" width="3.00390625" style="78" customWidth="1"/>
    <col min="19" max="19" width="1.00390625" style="78" customWidth="1"/>
    <col min="20" max="20" width="9.00390625" style="78" customWidth="1"/>
    <col min="21" max="24" width="0" style="78" hidden="1" customWidth="1"/>
    <col min="25" max="16384" width="9.00390625" style="78" customWidth="1"/>
  </cols>
  <sheetData>
    <row r="2" spans="2:18" ht="24">
      <c r="B2" s="77"/>
      <c r="C2" s="191" t="s">
        <v>247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2:18" ht="17.25">
      <c r="B3" s="79"/>
      <c r="C3" s="192" t="s">
        <v>244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2:18" ht="17.25">
      <c r="B4" s="79"/>
      <c r="C4" s="192" t="s">
        <v>245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2:18" ht="15.75" customHeight="1" thickBot="1">
      <c r="B5" s="80"/>
      <c r="C5" s="81"/>
      <c r="D5" s="81"/>
      <c r="E5" s="81"/>
      <c r="F5" s="81"/>
      <c r="G5" s="81"/>
      <c r="H5" s="81"/>
      <c r="I5" s="81"/>
      <c r="J5" s="82"/>
      <c r="K5" s="81"/>
      <c r="L5" s="82"/>
      <c r="M5" s="81"/>
      <c r="N5" s="81"/>
      <c r="O5" s="81"/>
      <c r="P5" s="81"/>
      <c r="Q5" s="81"/>
      <c r="R5" s="82" t="s">
        <v>0</v>
      </c>
    </row>
    <row r="6" spans="2:18" ht="12.75" customHeight="1">
      <c r="B6" s="83"/>
      <c r="C6" s="193" t="s">
        <v>1</v>
      </c>
      <c r="D6" s="194"/>
      <c r="E6" s="194"/>
      <c r="F6" s="194"/>
      <c r="G6" s="194"/>
      <c r="H6" s="194"/>
      <c r="I6" s="194"/>
      <c r="J6" s="195"/>
      <c r="K6" s="199" t="s">
        <v>235</v>
      </c>
      <c r="L6" s="194"/>
      <c r="M6" s="84"/>
      <c r="N6" s="84"/>
      <c r="O6" s="84"/>
      <c r="P6" s="84"/>
      <c r="Q6" s="84"/>
      <c r="R6" s="85"/>
    </row>
    <row r="7" spans="1:18" ht="29.25" customHeight="1" thickBot="1">
      <c r="A7" s="76" t="s">
        <v>228</v>
      </c>
      <c r="B7" s="83"/>
      <c r="C7" s="196"/>
      <c r="D7" s="197"/>
      <c r="E7" s="197"/>
      <c r="F7" s="197"/>
      <c r="G7" s="197"/>
      <c r="H7" s="197"/>
      <c r="I7" s="197"/>
      <c r="J7" s="198"/>
      <c r="K7" s="200"/>
      <c r="L7" s="197"/>
      <c r="M7" s="201" t="s">
        <v>236</v>
      </c>
      <c r="N7" s="202"/>
      <c r="O7" s="201" t="s">
        <v>237</v>
      </c>
      <c r="P7" s="202"/>
      <c r="Q7" s="201" t="s">
        <v>133</v>
      </c>
      <c r="R7" s="203"/>
    </row>
    <row r="8" spans="1:24" ht="15.75" customHeight="1">
      <c r="A8" s="76" t="s">
        <v>195</v>
      </c>
      <c r="B8" s="86"/>
      <c r="C8" s="87" t="s">
        <v>196</v>
      </c>
      <c r="D8" s="88"/>
      <c r="E8" s="88"/>
      <c r="F8" s="88"/>
      <c r="G8" s="88"/>
      <c r="H8" s="88"/>
      <c r="I8" s="88"/>
      <c r="J8" s="89"/>
      <c r="K8" s="90">
        <v>466529409314</v>
      </c>
      <c r="L8" s="91"/>
      <c r="M8" s="90">
        <v>512979992529</v>
      </c>
      <c r="N8" s="92"/>
      <c r="O8" s="90">
        <v>-46450583215</v>
      </c>
      <c r="P8" s="92"/>
      <c r="Q8" s="93" t="s">
        <v>246</v>
      </c>
      <c r="R8" s="94"/>
      <c r="U8" s="148" t="str">
        <f aca="true" t="shared" si="0" ref="U8:U13">IF(COUNTIF(V8:X8,"-")=COUNTA(V8:X8),"-",SUM(V8:X8))</f>
        <v>-</v>
      </c>
      <c r="V8" s="148" t="s">
        <v>12</v>
      </c>
      <c r="W8" s="148" t="s">
        <v>12</v>
      </c>
      <c r="X8" s="148" t="s">
        <v>12</v>
      </c>
    </row>
    <row r="9" spans="1:24" ht="15.75" customHeight="1">
      <c r="A9" s="76" t="s">
        <v>197</v>
      </c>
      <c r="B9" s="86"/>
      <c r="C9" s="24"/>
      <c r="D9" s="19" t="s">
        <v>198</v>
      </c>
      <c r="E9" s="19"/>
      <c r="F9" s="19"/>
      <c r="G9" s="19"/>
      <c r="H9" s="19"/>
      <c r="I9" s="19"/>
      <c r="J9" s="95"/>
      <c r="K9" s="96">
        <v>-90242673201</v>
      </c>
      <c r="L9" s="97"/>
      <c r="M9" s="185"/>
      <c r="N9" s="186"/>
      <c r="O9" s="96">
        <v>-90242673201</v>
      </c>
      <c r="P9" s="98"/>
      <c r="Q9" s="99" t="s">
        <v>12</v>
      </c>
      <c r="R9" s="100"/>
      <c r="U9" s="148" t="str">
        <f t="shared" si="0"/>
        <v>-</v>
      </c>
      <c r="V9" s="148" t="s">
        <v>12</v>
      </c>
      <c r="W9" s="148" t="s">
        <v>12</v>
      </c>
      <c r="X9" s="148" t="s">
        <v>12</v>
      </c>
    </row>
    <row r="10" spans="1:24" ht="15.75" customHeight="1">
      <c r="A10" s="76" t="s">
        <v>199</v>
      </c>
      <c r="B10" s="83"/>
      <c r="C10" s="101"/>
      <c r="D10" s="95" t="s">
        <v>200</v>
      </c>
      <c r="E10" s="95"/>
      <c r="F10" s="95"/>
      <c r="G10" s="95"/>
      <c r="H10" s="95"/>
      <c r="I10" s="95"/>
      <c r="J10" s="95"/>
      <c r="K10" s="96">
        <v>85968077393</v>
      </c>
      <c r="L10" s="97"/>
      <c r="M10" s="176"/>
      <c r="N10" s="177"/>
      <c r="O10" s="96">
        <v>85968077393</v>
      </c>
      <c r="P10" s="98"/>
      <c r="Q10" s="99" t="s">
        <v>12</v>
      </c>
      <c r="R10" s="102"/>
      <c r="U10" s="148" t="str">
        <f t="shared" si="0"/>
        <v>-</v>
      </c>
      <c r="V10" s="148" t="s">
        <v>12</v>
      </c>
      <c r="W10" s="148" t="str">
        <f>IF(COUNTIF(W11:W12,"-")=COUNTA(W11:W12),"-",SUM(W11:W12))</f>
        <v>-</v>
      </c>
      <c r="X10" s="148" t="str">
        <f>IF(COUNTIF(X11:X12,"-")=COUNTA(X11:X12),"-",SUM(X11:X12))</f>
        <v>-</v>
      </c>
    </row>
    <row r="11" spans="1:24" ht="15.75" customHeight="1">
      <c r="A11" s="76" t="s">
        <v>201</v>
      </c>
      <c r="B11" s="83"/>
      <c r="C11" s="103"/>
      <c r="D11" s="95"/>
      <c r="E11" s="104" t="s">
        <v>202</v>
      </c>
      <c r="F11" s="104"/>
      <c r="G11" s="104"/>
      <c r="H11" s="104"/>
      <c r="I11" s="104"/>
      <c r="J11" s="95"/>
      <c r="K11" s="96">
        <v>61309916225</v>
      </c>
      <c r="L11" s="97"/>
      <c r="M11" s="176"/>
      <c r="N11" s="177"/>
      <c r="O11" s="96">
        <v>61309916225</v>
      </c>
      <c r="P11" s="98"/>
      <c r="Q11" s="99" t="s">
        <v>12</v>
      </c>
      <c r="R11" s="102"/>
      <c r="U11" s="148" t="str">
        <f t="shared" si="0"/>
        <v>-</v>
      </c>
      <c r="V11" s="148" t="s">
        <v>12</v>
      </c>
      <c r="W11" s="148" t="s">
        <v>12</v>
      </c>
      <c r="X11" s="148" t="s">
        <v>12</v>
      </c>
    </row>
    <row r="12" spans="1:24" ht="15.75" customHeight="1">
      <c r="A12" s="76" t="s">
        <v>203</v>
      </c>
      <c r="B12" s="83"/>
      <c r="C12" s="105"/>
      <c r="D12" s="106"/>
      <c r="E12" s="106" t="s">
        <v>204</v>
      </c>
      <c r="F12" s="106"/>
      <c r="G12" s="106"/>
      <c r="H12" s="106"/>
      <c r="I12" s="106"/>
      <c r="J12" s="107"/>
      <c r="K12" s="108">
        <v>24658161168</v>
      </c>
      <c r="L12" s="109"/>
      <c r="M12" s="187"/>
      <c r="N12" s="188"/>
      <c r="O12" s="108">
        <v>24658161168</v>
      </c>
      <c r="P12" s="110"/>
      <c r="Q12" s="111" t="s">
        <v>12</v>
      </c>
      <c r="R12" s="112"/>
      <c r="U12" s="148" t="str">
        <f t="shared" si="0"/>
        <v>-</v>
      </c>
      <c r="V12" s="148" t="s">
        <v>12</v>
      </c>
      <c r="W12" s="148" t="s">
        <v>12</v>
      </c>
      <c r="X12" s="148" t="s">
        <v>12</v>
      </c>
    </row>
    <row r="13" spans="1:24" ht="15.75" customHeight="1">
      <c r="A13" s="76" t="s">
        <v>205</v>
      </c>
      <c r="B13" s="83"/>
      <c r="C13" s="113"/>
      <c r="D13" s="114" t="s">
        <v>206</v>
      </c>
      <c r="E13" s="115"/>
      <c r="F13" s="114"/>
      <c r="G13" s="114"/>
      <c r="H13" s="114"/>
      <c r="I13" s="114"/>
      <c r="J13" s="116"/>
      <c r="K13" s="117">
        <v>-4274595808</v>
      </c>
      <c r="L13" s="118"/>
      <c r="M13" s="189"/>
      <c r="N13" s="190"/>
      <c r="O13" s="117">
        <v>-4274595808</v>
      </c>
      <c r="P13" s="119"/>
      <c r="Q13" s="120" t="s">
        <v>12</v>
      </c>
      <c r="R13" s="121"/>
      <c r="U13" s="148" t="str">
        <f t="shared" si="0"/>
        <v>-</v>
      </c>
      <c r="V13" s="148" t="s">
        <v>12</v>
      </c>
      <c r="W13" s="148" t="str">
        <f>IF(COUNTIF(W9:W10,"-")=COUNTA(W9:W10),"-",SUM(W9:W10))</f>
        <v>-</v>
      </c>
      <c r="X13" s="148" t="str">
        <f>IF(COUNTIF(X9:X10,"-")=COUNTA(X9:X10),"-",SUM(X9:X10))</f>
        <v>-</v>
      </c>
    </row>
    <row r="14" spans="1:24" ht="15.75" customHeight="1">
      <c r="A14" s="76" t="s">
        <v>207</v>
      </c>
      <c r="B14" s="83"/>
      <c r="C14" s="24"/>
      <c r="D14" s="122" t="s">
        <v>238</v>
      </c>
      <c r="E14" s="122"/>
      <c r="F14" s="122"/>
      <c r="G14" s="104"/>
      <c r="H14" s="104"/>
      <c r="I14" s="104"/>
      <c r="J14" s="95"/>
      <c r="K14" s="178"/>
      <c r="L14" s="179"/>
      <c r="M14" s="96"/>
      <c r="N14" s="98"/>
      <c r="O14" s="96"/>
      <c r="P14" s="98"/>
      <c r="Q14" s="183"/>
      <c r="R14" s="184"/>
      <c r="U14" s="148" t="s">
        <v>12</v>
      </c>
      <c r="V14" s="148" t="str">
        <f>IF(COUNTA(V15:V18)=COUNTIF(V15:V18,"-"),"-",SUM(V15,V17,V16,V18))</f>
        <v>-</v>
      </c>
      <c r="W14" s="148" t="str">
        <f>IF(COUNTA(W15:W18)=COUNTIF(W15:W18,"-"),"-",SUM(W15,W17,W16,W18))</f>
        <v>-</v>
      </c>
      <c r="X14" s="148" t="s">
        <v>12</v>
      </c>
    </row>
    <row r="15" spans="1:24" ht="15.75" customHeight="1">
      <c r="A15" s="76" t="s">
        <v>208</v>
      </c>
      <c r="B15" s="83"/>
      <c r="C15" s="24"/>
      <c r="D15" s="122"/>
      <c r="E15" s="122" t="s">
        <v>209</v>
      </c>
      <c r="F15" s="104"/>
      <c r="G15" s="104"/>
      <c r="H15" s="104"/>
      <c r="I15" s="104"/>
      <c r="J15" s="95"/>
      <c r="K15" s="178"/>
      <c r="L15" s="179"/>
      <c r="M15" s="96"/>
      <c r="N15" s="98"/>
      <c r="O15" s="96"/>
      <c r="P15" s="98"/>
      <c r="Q15" s="180"/>
      <c r="R15" s="181"/>
      <c r="U15" s="148" t="s">
        <v>12</v>
      </c>
      <c r="V15" s="148" t="s">
        <v>12</v>
      </c>
      <c r="W15" s="148" t="s">
        <v>12</v>
      </c>
      <c r="X15" s="148" t="s">
        <v>12</v>
      </c>
    </row>
    <row r="16" spans="1:24" ht="15.75" customHeight="1">
      <c r="A16" s="76" t="s">
        <v>210</v>
      </c>
      <c r="B16" s="83"/>
      <c r="C16" s="24"/>
      <c r="D16" s="122"/>
      <c r="E16" s="122" t="s">
        <v>211</v>
      </c>
      <c r="F16" s="122"/>
      <c r="G16" s="104"/>
      <c r="H16" s="104"/>
      <c r="I16" s="104"/>
      <c r="J16" s="95"/>
      <c r="K16" s="178"/>
      <c r="L16" s="179"/>
      <c r="M16" s="96"/>
      <c r="N16" s="98"/>
      <c r="O16" s="96"/>
      <c r="P16" s="98"/>
      <c r="Q16" s="180"/>
      <c r="R16" s="181"/>
      <c r="U16" s="148" t="s">
        <v>12</v>
      </c>
      <c r="V16" s="148" t="s">
        <v>12</v>
      </c>
      <c r="W16" s="148" t="s">
        <v>12</v>
      </c>
      <c r="X16" s="148" t="s">
        <v>12</v>
      </c>
    </row>
    <row r="17" spans="1:24" ht="15.75" customHeight="1">
      <c r="A17" s="76" t="s">
        <v>212</v>
      </c>
      <c r="B17" s="83"/>
      <c r="C17" s="24"/>
      <c r="D17" s="122"/>
      <c r="E17" s="122" t="s">
        <v>213</v>
      </c>
      <c r="F17" s="122"/>
      <c r="G17" s="104"/>
      <c r="H17" s="104"/>
      <c r="I17" s="104"/>
      <c r="J17" s="95"/>
      <c r="K17" s="178"/>
      <c r="L17" s="179"/>
      <c r="M17" s="96"/>
      <c r="N17" s="98"/>
      <c r="O17" s="96"/>
      <c r="P17" s="98"/>
      <c r="Q17" s="180"/>
      <c r="R17" s="181"/>
      <c r="U17" s="148" t="s">
        <v>12</v>
      </c>
      <c r="V17" s="148" t="s">
        <v>12</v>
      </c>
      <c r="W17" s="148" t="s">
        <v>12</v>
      </c>
      <c r="X17" s="148" t="s">
        <v>12</v>
      </c>
    </row>
    <row r="18" spans="1:24" ht="15.75" customHeight="1">
      <c r="A18" s="76" t="s">
        <v>214</v>
      </c>
      <c r="B18" s="83"/>
      <c r="C18" s="24"/>
      <c r="D18" s="122"/>
      <c r="E18" s="122" t="s">
        <v>215</v>
      </c>
      <c r="F18" s="122"/>
      <c r="G18" s="104"/>
      <c r="H18" s="20"/>
      <c r="I18" s="104"/>
      <c r="J18" s="95"/>
      <c r="K18" s="178"/>
      <c r="L18" s="179"/>
      <c r="M18" s="96"/>
      <c r="N18" s="98"/>
      <c r="O18" s="96"/>
      <c r="P18" s="98"/>
      <c r="Q18" s="180"/>
      <c r="R18" s="181"/>
      <c r="U18" s="148" t="s">
        <v>12</v>
      </c>
      <c r="V18" s="148" t="s">
        <v>12</v>
      </c>
      <c r="W18" s="148" t="s">
        <v>12</v>
      </c>
      <c r="X18" s="148" t="s">
        <v>12</v>
      </c>
    </row>
    <row r="19" spans="1:24" ht="15.75" customHeight="1">
      <c r="A19" s="76" t="s">
        <v>216</v>
      </c>
      <c r="B19" s="83"/>
      <c r="C19" s="24"/>
      <c r="D19" s="122" t="s">
        <v>217</v>
      </c>
      <c r="E19" s="104"/>
      <c r="F19" s="104"/>
      <c r="G19" s="104"/>
      <c r="H19" s="104"/>
      <c r="I19" s="104"/>
      <c r="J19" s="95"/>
      <c r="K19" s="96">
        <v>4501200000</v>
      </c>
      <c r="L19" s="97"/>
      <c r="M19" s="96"/>
      <c r="N19" s="98"/>
      <c r="O19" s="176"/>
      <c r="P19" s="177"/>
      <c r="Q19" s="176"/>
      <c r="R19" s="182"/>
      <c r="U19" s="148" t="str">
        <f aca="true" t="shared" si="1" ref="U19:U26">IF(COUNTIF(V19:X19,"-")=COUNTA(V19:X19),"-",SUM(V19:X19))</f>
        <v>-</v>
      </c>
      <c r="V19" s="148" t="s">
        <v>12</v>
      </c>
      <c r="W19" s="148" t="s">
        <v>12</v>
      </c>
      <c r="X19" s="148" t="s">
        <v>12</v>
      </c>
    </row>
    <row r="20" spans="1:24" ht="15.75" customHeight="1">
      <c r="A20" s="76" t="s">
        <v>218</v>
      </c>
      <c r="B20" s="83"/>
      <c r="C20" s="24"/>
      <c r="D20" s="122" t="s">
        <v>219</v>
      </c>
      <c r="E20" s="122"/>
      <c r="F20" s="104"/>
      <c r="G20" s="104"/>
      <c r="H20" s="104"/>
      <c r="I20" s="104"/>
      <c r="J20" s="95"/>
      <c r="K20" s="96">
        <v>-1428981695</v>
      </c>
      <c r="L20" s="97"/>
      <c r="M20" s="96"/>
      <c r="N20" s="98"/>
      <c r="O20" s="176"/>
      <c r="P20" s="177"/>
      <c r="Q20" s="176"/>
      <c r="R20" s="182"/>
      <c r="U20" s="148" t="str">
        <f t="shared" si="1"/>
        <v>-</v>
      </c>
      <c r="V20" s="148" t="s">
        <v>12</v>
      </c>
      <c r="W20" s="148" t="s">
        <v>12</v>
      </c>
      <c r="X20" s="148" t="s">
        <v>12</v>
      </c>
    </row>
    <row r="21" spans="1:24" ht="15.75" customHeight="1">
      <c r="A21" s="76" t="s">
        <v>239</v>
      </c>
      <c r="B21" s="83"/>
      <c r="C21" s="24"/>
      <c r="D21" s="122" t="s">
        <v>220</v>
      </c>
      <c r="E21" s="122"/>
      <c r="F21" s="104"/>
      <c r="G21" s="104"/>
      <c r="H21" s="104"/>
      <c r="I21" s="104"/>
      <c r="J21" s="95"/>
      <c r="K21" s="96" t="s">
        <v>12</v>
      </c>
      <c r="L21" s="123"/>
      <c r="M21" s="176"/>
      <c r="N21" s="177"/>
      <c r="O21" s="176"/>
      <c r="P21" s="177"/>
      <c r="Q21" s="99" t="s">
        <v>246</v>
      </c>
      <c r="R21" s="102"/>
      <c r="U21" s="148" t="str">
        <f t="shared" si="1"/>
        <v>-</v>
      </c>
      <c r="V21" s="148" t="s">
        <v>12</v>
      </c>
      <c r="W21" s="148" t="s">
        <v>12</v>
      </c>
      <c r="X21" s="148" t="s">
        <v>12</v>
      </c>
    </row>
    <row r="22" spans="1:24" ht="15.75" customHeight="1">
      <c r="A22" s="76" t="s">
        <v>240</v>
      </c>
      <c r="B22" s="83"/>
      <c r="C22" s="24"/>
      <c r="D22" s="122" t="s">
        <v>221</v>
      </c>
      <c r="E22" s="122"/>
      <c r="F22" s="104"/>
      <c r="G22" s="104"/>
      <c r="H22" s="104"/>
      <c r="I22" s="104"/>
      <c r="J22" s="95"/>
      <c r="K22" s="96" t="s">
        <v>12</v>
      </c>
      <c r="L22" s="123"/>
      <c r="M22" s="176"/>
      <c r="N22" s="177"/>
      <c r="O22" s="176"/>
      <c r="P22" s="177"/>
      <c r="Q22" s="99" t="s">
        <v>246</v>
      </c>
      <c r="R22" s="102"/>
      <c r="U22" s="148" t="str">
        <f t="shared" si="1"/>
        <v>-</v>
      </c>
      <c r="V22" s="148" t="s">
        <v>12</v>
      </c>
      <c r="W22" s="148" t="s">
        <v>12</v>
      </c>
      <c r="X22" s="148" t="s">
        <v>12</v>
      </c>
    </row>
    <row r="23" spans="1:24" ht="15.75" customHeight="1">
      <c r="A23" s="76" t="s">
        <v>241</v>
      </c>
      <c r="B23" s="83"/>
      <c r="C23" s="24"/>
      <c r="D23" s="122" t="s">
        <v>222</v>
      </c>
      <c r="E23" s="122"/>
      <c r="F23" s="104"/>
      <c r="G23" s="104"/>
      <c r="H23" s="104"/>
      <c r="I23" s="104"/>
      <c r="J23" s="95"/>
      <c r="K23" s="96">
        <v>5883440</v>
      </c>
      <c r="L23" s="97"/>
      <c r="M23" s="176"/>
      <c r="N23" s="177"/>
      <c r="O23" s="176"/>
      <c r="P23" s="177"/>
      <c r="Q23" s="99" t="s">
        <v>12</v>
      </c>
      <c r="R23" s="102"/>
      <c r="U23" s="148" t="str">
        <f t="shared" si="1"/>
        <v>-</v>
      </c>
      <c r="V23" s="148" t="s">
        <v>12</v>
      </c>
      <c r="W23" s="148" t="s">
        <v>12</v>
      </c>
      <c r="X23" s="148" t="s">
        <v>12</v>
      </c>
    </row>
    <row r="24" spans="1:24" ht="15.75" customHeight="1">
      <c r="A24" s="76" t="s">
        <v>223</v>
      </c>
      <c r="B24" s="83"/>
      <c r="C24" s="105"/>
      <c r="D24" s="106" t="s">
        <v>36</v>
      </c>
      <c r="E24" s="106"/>
      <c r="F24" s="106"/>
      <c r="G24" s="124"/>
      <c r="H24" s="124"/>
      <c r="I24" s="124"/>
      <c r="J24" s="107"/>
      <c r="K24" s="108">
        <v>-19404458230</v>
      </c>
      <c r="L24" s="109"/>
      <c r="M24" s="108"/>
      <c r="N24" s="110"/>
      <c r="O24" s="108"/>
      <c r="P24" s="110"/>
      <c r="Q24" s="174"/>
      <c r="R24" s="175"/>
      <c r="S24" s="125"/>
      <c r="U24" s="148" t="str">
        <f t="shared" si="1"/>
        <v>-</v>
      </c>
      <c r="V24" s="148" t="s">
        <v>12</v>
      </c>
      <c r="W24" s="148" t="s">
        <v>12</v>
      </c>
      <c r="X24" s="148" t="s">
        <v>12</v>
      </c>
    </row>
    <row r="25" spans="1:24" ht="15.75" customHeight="1" thickBot="1">
      <c r="A25" s="76" t="s">
        <v>224</v>
      </c>
      <c r="B25" s="83"/>
      <c r="C25" s="126"/>
      <c r="D25" s="127" t="s">
        <v>225</v>
      </c>
      <c r="E25" s="127"/>
      <c r="F25" s="128"/>
      <c r="G25" s="128"/>
      <c r="H25" s="129"/>
      <c r="I25" s="128"/>
      <c r="J25" s="130"/>
      <c r="K25" s="131">
        <v>-20600952293</v>
      </c>
      <c r="L25" s="132"/>
      <c r="M25" s="131">
        <v>-16819611020</v>
      </c>
      <c r="N25" s="133"/>
      <c r="O25" s="131">
        <v>-3781341273</v>
      </c>
      <c r="P25" s="133"/>
      <c r="Q25" s="134" t="s">
        <v>12</v>
      </c>
      <c r="R25" s="135"/>
      <c r="S25" s="125"/>
      <c r="U25" s="148" t="str">
        <f t="shared" si="1"/>
        <v>-</v>
      </c>
      <c r="V25" s="148" t="str">
        <f>IF(AND(V14="-",COUNTIF(V19:V20,"-")=COUNTA(V19:V20),V24="-"),"-",SUM(V14,V19:V20,V24))</f>
        <v>-</v>
      </c>
      <c r="W25" s="148" t="str">
        <f>IF(AND(W13="-",W14="-",COUNTIF(W19:W20,"-")=COUNTA(W19:W20),W24="-"),"-",SUM(W13,W14,W19:W20,W24))</f>
        <v>-</v>
      </c>
      <c r="X25" s="148" t="str">
        <f>IF(AND(X13="-",COUNTIF(X21:X23,"-")=COUNTA(X21:X23)),"-",SUM(X13,X21:X23))</f>
        <v>-</v>
      </c>
    </row>
    <row r="26" spans="1:24" ht="15.75" customHeight="1" thickBot="1">
      <c r="A26" s="76" t="s">
        <v>226</v>
      </c>
      <c r="B26" s="83"/>
      <c r="C26" s="136" t="s">
        <v>227</v>
      </c>
      <c r="D26" s="137"/>
      <c r="E26" s="137"/>
      <c r="F26" s="137"/>
      <c r="G26" s="138"/>
      <c r="H26" s="138"/>
      <c r="I26" s="138"/>
      <c r="J26" s="139"/>
      <c r="K26" s="140">
        <v>445928457021</v>
      </c>
      <c r="L26" s="141"/>
      <c r="M26" s="140">
        <v>496160381509</v>
      </c>
      <c r="N26" s="142"/>
      <c r="O26" s="140">
        <v>-50231924488</v>
      </c>
      <c r="P26" s="142"/>
      <c r="Q26" s="143" t="s">
        <v>12</v>
      </c>
      <c r="R26" s="144"/>
      <c r="S26" s="125"/>
      <c r="U26" s="148" t="str">
        <f t="shared" si="1"/>
        <v>-</v>
      </c>
      <c r="V26" s="148" t="s">
        <v>12</v>
      </c>
      <c r="W26" s="148" t="s">
        <v>12</v>
      </c>
      <c r="X26" s="148" t="str">
        <f>IF(AND(X8="-",X25="-"),"-",SUM(X8,X25))</f>
        <v>-</v>
      </c>
    </row>
    <row r="27" spans="2:19" ht="6.75" customHeight="1">
      <c r="B27" s="83"/>
      <c r="C27" s="145"/>
      <c r="D27" s="146"/>
      <c r="E27" s="146"/>
      <c r="F27" s="146"/>
      <c r="G27" s="146"/>
      <c r="H27" s="146"/>
      <c r="I27" s="146"/>
      <c r="J27" s="146"/>
      <c r="K27" s="83"/>
      <c r="L27" s="83"/>
      <c r="M27" s="83"/>
      <c r="N27" s="83"/>
      <c r="O27" s="83"/>
      <c r="P27" s="83"/>
      <c r="Q27" s="83"/>
      <c r="R27" s="19"/>
      <c r="S27" s="125"/>
    </row>
  </sheetData>
  <sheetProtection/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2020-03-23T01:24:15Z</dcterms:created>
  <dcterms:modified xsi:type="dcterms:W3CDTF">2020-03-26T02:44:38Z</dcterms:modified>
  <cp:category/>
  <cp:version/>
  <cp:contentType/>
  <cp:contentStatus/>
</cp:coreProperties>
</file>