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firstSheet="1" activeTab="1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<sst xmlns="http://schemas.openxmlformats.org/spreadsheetml/2006/main" count="558" uniqueCount="339">
  <si>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</si>
  <si>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</si>
  <si>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</si>
  <si>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</si>
  <si>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</si>
  <si>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</si>
  <si>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</si>
  <si>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</si>
  <si>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</si>
  <si>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</si>
  <si>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</si>
  <si>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</si>
  <si>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</si>
  <si>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</si>
  <si>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</si>
  <si>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</si>
  <si>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</si>
  <si>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</si>
  <si>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</si>
  <si>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</si>
  <si>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</si>
  <si>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</si>
  <si>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</si>
  <si>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</si>
  <si>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</si>
  <si>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</si>
  <si>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</si>
  <si>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</si>
  <si>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</si>
  <si>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</si>
  <si>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</si>
  <si>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</si>
  <si>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</si>
  <si>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</si>
  <si>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</si>
  <si>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</si>
  <si>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</si>
  <si>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</si>
  <si>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</si>
  <si>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</si>
  <si>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</si>
  <si>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</si>
  <si>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</si>
  <si>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</si>
  <si>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</si>
  <si>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</si>
  <si>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</si>
  <si>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</si>
  <si>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</si>
  <si>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</si>
  <si>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</si>
  <si>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</si>
  <si>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</si>
  <si>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</si>
  <si>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</si>
  <si>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</si>
  <si>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</si>
  <si>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</si>
  <si>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</si>
  <si>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</si>
  <si>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</si>
  <si>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</si>
  <si>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</si>
  <si>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</si>
  <si>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</si>
  <si>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</si>
  <si>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</si>
  <si>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</si>
  <si>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</si>
  <si>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</si>
  <si>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</si>
  <si>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</si>
  <si>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</si>
  <si>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</si>
  <si>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</si>
  <si>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</si>
  <si>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</si>
  <si>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</si>
  <si>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</si>
  <si>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</si>
  <si>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</si>
  <si>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</si>
  <si>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</si>
  <si>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</si>
  <si>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</si>
  <si>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</si>
  <si>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</si>
  <si>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</si>
  <si>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</si>
  <si>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</si>
  <si>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</si>
  <si>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</si>
  <si>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</si>
  <si>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</si>
  <si>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</si>
  <si>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</si>
  <si>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</si>
  <si>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</si>
  <si>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</si>
  <si>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</si>
  <si>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</si>
  <si>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</si>
  <si>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</si>
  <si>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</si>
  <si>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</si>
  <si>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</si>
  <si>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</si>
  <si>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</si>
  <si>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</si>
  <si>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</si>
  <si>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</si>
  <si>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</si>
  <si>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</si>
  <si>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</si>
  <si>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</si>
  <si>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</si>
  <si>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</si>
  <si>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</si>
  <si>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</si>
  <si>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</si>
  <si>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</si>
  <si>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</si>
  <si>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</si>
  <si>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</si>
  <si>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</si>
  <si>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</si>
  <si>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</si>
  <si>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</si>
  <si>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</si>
  <si>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</si>
  <si>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</si>
  <si>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</si>
  <si>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</si>
  <si>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</si>
  <si>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</si>
  <si>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</si>
  <si>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</si>
  <si>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</si>
  <si>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</si>
  <si>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</si>
  <si>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</si>
  <si>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</si>
  <si>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</si>
  <si>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</si>
  <si>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</si>
  <si>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</si>
  <si>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</si>
  <si>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</si>
  <si>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</si>
  <si>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</si>
  <si>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</si>
  <si>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</si>
  <si>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</si>
  <si>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</si>
  <si>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</si>
  <si>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</si>
  <si>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</si>
  <si>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</si>
  <si>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</si>
  <si>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</si>
  <si>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</si>
  <si>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</si>
  <si>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</si>
  <si>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</si>
  <si>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</si>
  <si>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</si>
  <si>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</si>
  <si>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</si>
  <si>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</si>
  <si>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</si>
  <si>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</si>
  <si>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</si>
  <si>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</si>
  <si>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</si>
  <si>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</si>
  <si>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</si>
  <si>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</si>
  <si>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</si>
  <si>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</si>
  <si>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</si>
  <si>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</si>
  <si>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</si>
  <si>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</si>
  <si>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</si>
  <si>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</si>
  <si>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</si>
  <si>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</si>
  <si>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</si>
  <si>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</si>
  <si>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</si>
  <si>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</si>
  <si>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</si>
  <si>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</si>
  <si>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</si>
  <si>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</si>
  <si>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</si>
  <si>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</si>
  <si>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</si>
  <si>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</si>
  <si>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</si>
  <si>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</si>
  <si>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</si>
  <si>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</si>
  <si>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</si>
  <si>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</si>
  <si>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</si>
  <si>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</si>
  <si>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</si>
  <si>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</si>
  <si>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</si>
  <si>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</si>
  <si>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</si>
  <si>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</si>
  <si>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</si>
  <si>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</si>
  <si>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</si>
  <si>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</si>
  <si>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</si>
  <si>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</si>
  <si>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</si>
  <si>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</si>
  <si>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</si>
  <si>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</si>
  <si>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</si>
  <si>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</si>
  <si>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</si>
  <si>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</si>
  <si>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</si>
  <si>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</si>
  <si>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</si>
  <si>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</si>
  <si>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</si>
  <si>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</si>
  <si>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</si>
  <si>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</si>
  <si>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</si>
  <si>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</si>
  <si>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</si>
  <si>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</si>
  <si>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</si>
  <si>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</si>
  <si>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</si>
  <si>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</si>
  <si>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</si>
  <si>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</si>
  <si>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</si>
  <si>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</si>
  <si>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</si>
  <si>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</si>
  <si>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</si>
  <si>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</si>
  <si>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</si>
  <si>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</si>
  <si>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</si>
  <si>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</si>
  <si>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</si>
  <si>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</si>
  <si>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</si>
  <si>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</si>
  <si>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</si>
  <si>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</si>
  <si>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</si>
  <si>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</si>
  <si>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</si>
  <si>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</si>
  <si>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</si>
  <si>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</si>
  <si>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</si>
  <si>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</si>
  <si>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</si>
  <si>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</si>
  <si>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</si>
  <si>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</si>
  <si>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</si>
  <si>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</si>
  <si>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</si>
  <si>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</si>
  <si>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</si>
  <si>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</si>
  <si>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</si>
  <si>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</si>
  <si>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</si>
  <si>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</si>
  <si>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</si>
  <si>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</si>
  <si>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</si>
  <si>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</si>
  <si>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</si>
  <si>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</si>
  <si>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</si>
  <si>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</si>
  <si>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</si>
  <si>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</si>
  <si>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</si>
  <si>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</si>
  <si>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</si>
  <si>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</si>
  <si>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</si>
  <si>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</si>
  <si>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</si>
  <si>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</si>
  <si>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</si>
  <si>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</si>
  <si>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</si>
  <si>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</si>
  <si>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</si>
  <si>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</si>
  <si>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</si>
  <si>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</si>
  <si>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</si>
  <si>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</si>
  <si>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</si>
  <si>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</si>
  <si>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</si>
  <si>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</si>
  <si>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</si>
  <si>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</si>
  <si>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</si>
  <si>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</si>
  <si>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</si>
  <si>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</si>
  <si>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</si>
  <si>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</si>
  <si>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</si>
  <si>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</si>
  <si>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</si>
  <si>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</si>
  <si>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</si>
  <si>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</si>
  <si>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平成３０年４月１日　</t>
  </si>
  <si>
    <t>至　平成３１年３月３１日</t>
  </si>
  <si>
    <t>-</t>
  </si>
  <si>
    <t>（平成３１年３月３１日現在）</t>
  </si>
  <si>
    <t>地方債等</t>
  </si>
  <si>
    <t>1年内償還予定地方債等</t>
  </si>
  <si>
    <r>
      <rPr>
        <sz val="12"/>
        <rFont val="ＭＳ Ｐゴシック"/>
        <family val="3"/>
      </rPr>
      <t>公共下水道事業特別会計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</si>
  <si>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公共下水道事業特別会計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</si>
  <si>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公共下水道事業特別会計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</si>
  <si>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公共下水道事業特別会計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</si>
</sst>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0" fontId="5" fillId="0" borderId="0" xfId="71" applyFont="1" applyFill="1" applyBorder="1" applyAlignment="1">
      <alignment horizontal="left"/>
      <protection/>
    </xf>
    <xf numFmtId="0" fontId="6" fillId="0" borderId="0" xfId="71" applyFont="1" applyAlignment="1">
      <alignment horizontal="center" vertical="center"/>
      <protection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left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5" fillId="33" borderId="0" xfId="70" applyFont="1" applyFill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15" t="s">
        <v>335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4:27" ht="21" customHeight="1">
      <c r="D3" s="216" t="s">
        <v>332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17" t="s">
        <v>1</v>
      </c>
      <c r="E5" s="218"/>
      <c r="F5" s="218"/>
      <c r="G5" s="218"/>
      <c r="H5" s="218"/>
      <c r="I5" s="218"/>
      <c r="J5" s="218"/>
      <c r="K5" s="219"/>
      <c r="L5" s="219"/>
      <c r="M5" s="219"/>
      <c r="N5" s="219"/>
      <c r="O5" s="219"/>
      <c r="P5" s="220" t="s">
        <v>314</v>
      </c>
      <c r="Q5" s="221"/>
      <c r="R5" s="218" t="s">
        <v>1</v>
      </c>
      <c r="S5" s="218"/>
      <c r="T5" s="218"/>
      <c r="U5" s="218"/>
      <c r="V5" s="218"/>
      <c r="W5" s="218"/>
      <c r="X5" s="218"/>
      <c r="Y5" s="218"/>
      <c r="Z5" s="220" t="s">
        <v>314</v>
      </c>
      <c r="AA5" s="221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27033631391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9320090621</v>
      </c>
      <c r="AA7" s="27"/>
      <c r="AD7" s="9">
        <f>IF(AND(AD8="-",AD36="-",AD39="-"),"-",SUM(AD8,AD36,AD39))</f>
        <v>27033631391</v>
      </c>
      <c r="AE7" s="9">
        <f>IF(COUNTIF(AE8:AE12,"-")=COUNTA(AE8:AE12),"-",SUM(AE8:AE12))</f>
        <v>9320090621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22131744280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>
        <v>9214018041</v>
      </c>
      <c r="AA8" s="27"/>
      <c r="AD8" s="9">
        <f>IF(AND(AD9="-",AD25="-",COUNTIF(AD34:AD35,"-")=COUNTA(AD34:AD35)),"-",SUM(AD9,AD25,AD34:AD35))</f>
        <v>22131744280</v>
      </c>
      <c r="AE8" s="9">
        <v>9214018041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 t="s">
        <v>12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106072580</v>
      </c>
      <c r="AA10" s="27"/>
      <c r="AD10" s="9" t="s">
        <v>12</v>
      </c>
      <c r="AE10" s="9">
        <v>106072580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12</v>
      </c>
      <c r="AA12" s="27"/>
      <c r="AD12" s="9" t="s">
        <v>12</v>
      </c>
      <c r="AE12" s="9" t="s">
        <v>12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1070243964</v>
      </c>
      <c r="AA13" s="27"/>
      <c r="AD13" s="9" t="s">
        <v>12</v>
      </c>
      <c r="AE13" s="9">
        <f>IF(COUNTIF(AE14:AE21,"-")=COUNTA(AE14:AE21),"-",SUM(AE14:AE21))</f>
        <v>1070243964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>
        <v>1062120384</v>
      </c>
      <c r="AA14" s="27"/>
      <c r="AD14" s="9" t="s">
        <v>12</v>
      </c>
      <c r="AE14" s="9">
        <v>1062120384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>
        <v>90522</v>
      </c>
      <c r="AA15" s="27"/>
      <c r="AD15" s="9" t="s">
        <v>12</v>
      </c>
      <c r="AE15" s="9">
        <v>90522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8033058</v>
      </c>
      <c r="AA19" s="27"/>
      <c r="AD19" s="9" t="s">
        <v>12</v>
      </c>
      <c r="AE19" s="9">
        <v>8033058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12</v>
      </c>
      <c r="AA20" s="27"/>
      <c r="AD20" s="9" t="s">
        <v>12</v>
      </c>
      <c r="AE20" s="9" t="s">
        <v>12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12</v>
      </c>
      <c r="AA21" s="27"/>
      <c r="AD21" s="9" t="s">
        <v>12</v>
      </c>
      <c r="AE21" s="9" t="s">
        <v>12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22" t="s">
        <v>101</v>
      </c>
      <c r="S22" s="223"/>
      <c r="T22" s="223"/>
      <c r="U22" s="223"/>
      <c r="V22" s="223"/>
      <c r="W22" s="223"/>
      <c r="X22" s="224"/>
      <c r="Y22" s="224"/>
      <c r="Z22" s="30">
        <v>10390334585</v>
      </c>
      <c r="AA22" s="31"/>
      <c r="AD22" s="9" t="s">
        <v>12</v>
      </c>
      <c r="AE22" s="9">
        <f>IF(AND(AE7="-",AE13="-"),"-",SUM(AE7,AE13))</f>
        <v>10390334585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27033631391</v>
      </c>
      <c r="AA24" s="27"/>
      <c r="AD24" s="9" t="s">
        <v>12</v>
      </c>
      <c r="AE24" s="9">
        <v>27033631391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22128493208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-10213111849</v>
      </c>
      <c r="AA25" s="27"/>
      <c r="AD25" s="9">
        <f>IF(COUNTIF(AD26:AD33,"-")=COUNTA(AD26:AD33),"-",SUM(AD26:AD33))</f>
        <v>22128493208</v>
      </c>
      <c r="AE25" s="9">
        <v>-10213111849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686266730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>
        <v>686266730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856566100</v>
      </c>
      <c r="Q27" s="26"/>
      <c r="R27" s="225"/>
      <c r="S27" s="226"/>
      <c r="T27" s="226"/>
      <c r="U27" s="226"/>
      <c r="V27" s="226"/>
      <c r="W27" s="226"/>
      <c r="X27" s="227"/>
      <c r="Y27" s="227"/>
      <c r="Z27" s="25"/>
      <c r="AA27" s="27"/>
      <c r="AD27" s="9">
        <v>856566100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-853938124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>
        <v>-853938124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49269772145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>
        <v>49269772145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-27869073643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>
        <v>-27869073643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38900000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>
        <v>38900000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8073877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>
        <v>8073877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-4822805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>
        <v>-4822805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4835312248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>
        <f>IF(COUNTIF(AD37:AD38,"-")=COUNTA(AD37:AD38),"-",SUM(AD37:AD38))</f>
        <v>4835312248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14167382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>
        <v>14167382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4821144866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>
        <v>4821144866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66574863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66574863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5000000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>
        <f>IF(COUNTIF(AD41:AD43,"-")=COUNTA(AD41:AD43),"-",SUM(AD41:AD43))</f>
        <v>5000000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5000000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>
        <v>5000000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77183981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77183981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 t="str">
        <f>IF(COUNTIF(AD48:AD49,"-")=COUNTA(AD48:AD49),"-",SUM(AD48:AD49))</f>
        <v>-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12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 t="s">
        <v>12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-15609118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-15609118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177222736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177222736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143276936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143276936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33945800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33945800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12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 t="s">
        <v>12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8" t="s">
        <v>129</v>
      </c>
      <c r="S62" s="229"/>
      <c r="T62" s="229"/>
      <c r="U62" s="229"/>
      <c r="V62" s="229"/>
      <c r="W62" s="229"/>
      <c r="X62" s="230"/>
      <c r="Y62" s="231"/>
      <c r="Z62" s="39">
        <v>16820519542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32" t="s">
        <v>3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  <c r="P63" s="41">
        <v>27210854127</v>
      </c>
      <c r="Q63" s="42"/>
      <c r="R63" s="217" t="s">
        <v>318</v>
      </c>
      <c r="S63" s="218"/>
      <c r="T63" s="218"/>
      <c r="U63" s="218"/>
      <c r="V63" s="218"/>
      <c r="W63" s="218"/>
      <c r="X63" s="235"/>
      <c r="Y63" s="236"/>
      <c r="Z63" s="41">
        <v>27210854127</v>
      </c>
      <c r="AA63" s="43"/>
      <c r="AD63" s="9">
        <f>IF(AND(AD7="-",AD52="-",AD62="-"),"-",SUM(AD7,AD52,AD62))</f>
        <v>27210854127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37" t="s">
        <v>336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48"/>
    </row>
    <row r="3" spans="3:16" ht="17.25">
      <c r="C3" s="238" t="s">
        <v>329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48"/>
    </row>
    <row r="4" spans="3:16" ht="17.25">
      <c r="C4" s="238" t="s">
        <v>330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9" t="s">
        <v>1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 t="s">
        <v>314</v>
      </c>
      <c r="O6" s="242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3572177829</v>
      </c>
      <c r="O7" s="55"/>
      <c r="P7" s="56"/>
      <c r="X7" s="204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1957583039</v>
      </c>
      <c r="O8" s="57"/>
      <c r="P8" s="56"/>
      <c r="X8" s="204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125398067</v>
      </c>
      <c r="O9" s="57"/>
      <c r="P9" s="56"/>
      <c r="X9" s="204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95081312</v>
      </c>
      <c r="O10" s="57"/>
      <c r="P10" s="56"/>
      <c r="X10" s="204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8033058</v>
      </c>
      <c r="O11" s="57"/>
      <c r="P11" s="56"/>
      <c r="X11" s="204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22283697</v>
      </c>
      <c r="O12" s="57"/>
      <c r="P12" s="56"/>
      <c r="X12" s="204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 t="s">
        <v>331</v>
      </c>
      <c r="O13" s="57"/>
      <c r="P13" s="56"/>
      <c r="X13" s="204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1634501147</v>
      </c>
      <c r="O14" s="57"/>
      <c r="P14" s="56"/>
      <c r="X14" s="204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398848597</v>
      </c>
      <c r="O15" s="57"/>
      <c r="P15" s="56"/>
      <c r="X15" s="204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79779632</v>
      </c>
      <c r="O16" s="57"/>
      <c r="P16" s="56"/>
      <c r="X16" s="204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1155872918</v>
      </c>
      <c r="O17" s="57"/>
      <c r="P17" s="56"/>
      <c r="X17" s="204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197683825</v>
      </c>
      <c r="O19" s="57"/>
      <c r="P19" s="56"/>
      <c r="X19" s="204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183104596</v>
      </c>
      <c r="O20" s="57"/>
      <c r="P20" s="56"/>
      <c r="X20" s="204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14363285</v>
      </c>
      <c r="O21" s="57"/>
      <c r="P21" s="56"/>
      <c r="X21" s="204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215944</v>
      </c>
      <c r="O22" s="57"/>
      <c r="P22" s="56"/>
      <c r="X22" s="204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1614594790</v>
      </c>
      <c r="O23" s="57"/>
      <c r="P23" s="56"/>
      <c r="X23" s="204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1446474021</v>
      </c>
      <c r="O24" s="57"/>
      <c r="P24" s="56"/>
      <c r="X24" s="204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4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>
        <v>168120769</v>
      </c>
      <c r="O26" s="57"/>
      <c r="P26" s="56"/>
      <c r="X26" s="204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2308464097</v>
      </c>
      <c r="O27" s="57"/>
      <c r="P27" s="56"/>
      <c r="X27" s="204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2300879433</v>
      </c>
      <c r="O28" s="57"/>
      <c r="P28" s="56"/>
      <c r="X28" s="204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7584664</v>
      </c>
      <c r="O29" s="57"/>
      <c r="P29" s="56"/>
      <c r="X29" s="204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-1263713732</v>
      </c>
      <c r="O30" s="63"/>
      <c r="P30" s="56"/>
      <c r="X30" s="204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-1263713732</v>
      </c>
      <c r="O40" s="68"/>
      <c r="P40" s="56"/>
      <c r="X40" s="204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61" t="s">
        <v>337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 ht="17.25">
      <c r="B3" s="78"/>
      <c r="C3" s="262" t="s">
        <v>329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2:18" ht="17.25">
      <c r="B4" s="78"/>
      <c r="C4" s="262" t="s">
        <v>330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2:18" ht="12.75" customHeight="1">
      <c r="B6" s="82"/>
      <c r="C6" s="263" t="s">
        <v>1</v>
      </c>
      <c r="D6" s="264"/>
      <c r="E6" s="264"/>
      <c r="F6" s="264"/>
      <c r="G6" s="264"/>
      <c r="H6" s="264"/>
      <c r="I6" s="264"/>
      <c r="J6" s="265"/>
      <c r="K6" s="269" t="s">
        <v>319</v>
      </c>
      <c r="L6" s="264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66"/>
      <c r="D7" s="267"/>
      <c r="E7" s="267"/>
      <c r="F7" s="267"/>
      <c r="G7" s="267"/>
      <c r="H7" s="267"/>
      <c r="I7" s="267"/>
      <c r="J7" s="268"/>
      <c r="K7" s="270"/>
      <c r="L7" s="267"/>
      <c r="M7" s="271" t="s">
        <v>320</v>
      </c>
      <c r="N7" s="272"/>
      <c r="O7" s="271" t="s">
        <v>321</v>
      </c>
      <c r="P7" s="273"/>
      <c r="Q7" s="274" t="s">
        <v>134</v>
      </c>
      <c r="R7" s="275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16770713274</v>
      </c>
      <c r="L8" s="90"/>
      <c r="M8" s="89">
        <v>27723120669</v>
      </c>
      <c r="N8" s="91"/>
      <c r="O8" s="89">
        <v>-10952407395</v>
      </c>
      <c r="P8" s="93"/>
      <c r="Q8" s="92" t="s">
        <v>12</v>
      </c>
      <c r="R8" s="93"/>
      <c r="U8" s="208" t="str">
        <f aca="true" t="shared" si="0" ref="U8:U13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-1263713732</v>
      </c>
      <c r="L9" s="96"/>
      <c r="M9" s="254"/>
      <c r="N9" s="255"/>
      <c r="O9" s="95">
        <v>-1263713732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1313520000</v>
      </c>
      <c r="L10" s="96"/>
      <c r="M10" s="249"/>
      <c r="N10" s="256"/>
      <c r="O10" s="95">
        <v>1313520000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1280520000</v>
      </c>
      <c r="L11" s="96"/>
      <c r="M11" s="249"/>
      <c r="N11" s="256"/>
      <c r="O11" s="95">
        <v>1280520000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33000000</v>
      </c>
      <c r="L12" s="108"/>
      <c r="M12" s="257"/>
      <c r="N12" s="258"/>
      <c r="O12" s="107">
        <v>33000000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49806268</v>
      </c>
      <c r="L13" s="117"/>
      <c r="M13" s="259"/>
      <c r="N13" s="260"/>
      <c r="O13" s="116">
        <v>49806268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5"/>
      <c r="L14" s="246"/>
      <c r="M14" s="95">
        <v>-689489278</v>
      </c>
      <c r="N14" s="97"/>
      <c r="O14" s="95">
        <v>689489278</v>
      </c>
      <c r="P14" s="101"/>
      <c r="Q14" s="252"/>
      <c r="R14" s="253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5"/>
      <c r="L15" s="246"/>
      <c r="M15" s="95">
        <v>465996200</v>
      </c>
      <c r="N15" s="97"/>
      <c r="O15" s="95">
        <v>-465996200</v>
      </c>
      <c r="P15" s="101"/>
      <c r="Q15" s="247"/>
      <c r="R15" s="248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5"/>
      <c r="L16" s="246"/>
      <c r="M16" s="95">
        <v>-1155872918</v>
      </c>
      <c r="N16" s="97"/>
      <c r="O16" s="95">
        <v>1155872918</v>
      </c>
      <c r="P16" s="101"/>
      <c r="Q16" s="247"/>
      <c r="R16" s="248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5"/>
      <c r="L17" s="246"/>
      <c r="M17" s="95">
        <v>48138176</v>
      </c>
      <c r="N17" s="97"/>
      <c r="O17" s="95">
        <v>-48138176</v>
      </c>
      <c r="P17" s="101"/>
      <c r="Q17" s="247"/>
      <c r="R17" s="248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5"/>
      <c r="L18" s="246"/>
      <c r="M18" s="95">
        <v>-47750736</v>
      </c>
      <c r="N18" s="97"/>
      <c r="O18" s="95">
        <v>47750736</v>
      </c>
      <c r="P18" s="101"/>
      <c r="Q18" s="247"/>
      <c r="R18" s="248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9"/>
      <c r="P19" s="250"/>
      <c r="Q19" s="251"/>
      <c r="R19" s="250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9"/>
      <c r="P20" s="250"/>
      <c r="Q20" s="251"/>
      <c r="R20" s="250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43"/>
      <c r="R21" s="244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49806268</v>
      </c>
      <c r="L22" s="129"/>
      <c r="M22" s="128">
        <v>-689489278</v>
      </c>
      <c r="N22" s="130"/>
      <c r="O22" s="128">
        <v>739295546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16820519542</v>
      </c>
      <c r="L23" s="138"/>
      <c r="M23" s="137">
        <v>27033631391</v>
      </c>
      <c r="N23" s="139"/>
      <c r="O23" s="137">
        <v>-10213111849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85" zoomScaleNormal="85" zoomScalePageLayoutView="0" workbookViewId="0" topLeftCell="B16">
      <selection activeCell="B61" sqref="A61:IV61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285" t="s">
        <v>338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s="46" customFormat="1" ht="14.25">
      <c r="A3" s="146"/>
      <c r="B3" s="147"/>
      <c r="C3" s="286" t="s">
        <v>329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s="46" customFormat="1" ht="14.25">
      <c r="A4" s="146"/>
      <c r="B4" s="147"/>
      <c r="C4" s="286" t="s">
        <v>330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7" t="s">
        <v>1</v>
      </c>
      <c r="D6" s="288"/>
      <c r="E6" s="288"/>
      <c r="F6" s="288"/>
      <c r="G6" s="288"/>
      <c r="H6" s="288"/>
      <c r="I6" s="288"/>
      <c r="J6" s="289"/>
      <c r="K6" s="289"/>
      <c r="L6" s="290"/>
      <c r="M6" s="294" t="s">
        <v>314</v>
      </c>
      <c r="N6" s="295"/>
    </row>
    <row r="7" spans="1:14" s="46" customFormat="1" ht="14.25" thickBot="1">
      <c r="A7" s="146" t="s">
        <v>312</v>
      </c>
      <c r="B7" s="147"/>
      <c r="C7" s="291"/>
      <c r="D7" s="292"/>
      <c r="E7" s="292"/>
      <c r="F7" s="292"/>
      <c r="G7" s="292"/>
      <c r="H7" s="292"/>
      <c r="I7" s="292"/>
      <c r="J7" s="292"/>
      <c r="K7" s="292"/>
      <c r="L7" s="293"/>
      <c r="M7" s="296"/>
      <c r="N7" s="297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2379624823</v>
      </c>
      <c r="N9" s="164"/>
      <c r="X9" s="209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765030033</v>
      </c>
      <c r="N10" s="164"/>
      <c r="X10" s="209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103081264</v>
      </c>
      <c r="N11" s="164"/>
      <c r="X11" s="209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478819209</v>
      </c>
      <c r="N12" s="164"/>
      <c r="X12" s="209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>
        <v>183104596</v>
      </c>
      <c r="N13" s="164"/>
      <c r="X13" s="209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24964</v>
      </c>
      <c r="N14" s="164"/>
      <c r="X14" s="209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1614594790</v>
      </c>
      <c r="N15" s="164"/>
      <c r="X15" s="209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1446474021</v>
      </c>
      <c r="N16" s="164"/>
      <c r="X16" s="209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9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>
        <v>168120769</v>
      </c>
      <c r="N18" s="164"/>
      <c r="X18" s="209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3573572847</v>
      </c>
      <c r="N19" s="164"/>
      <c r="X19" s="209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1280520000</v>
      </c>
      <c r="N20" s="164"/>
      <c r="X20" s="209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 t="s">
        <v>331</v>
      </c>
      <c r="N21" s="164"/>
      <c r="X21" s="209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2285468183</v>
      </c>
      <c r="N22" s="164"/>
      <c r="X22" s="209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7584664</v>
      </c>
      <c r="N23" s="164"/>
      <c r="X23" s="209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1193948024</v>
      </c>
      <c r="N28" s="175"/>
      <c r="X28" s="209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465996200</v>
      </c>
      <c r="N30" s="164"/>
      <c r="X30" s="209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>
        <v>465996200</v>
      </c>
      <c r="N31" s="164"/>
      <c r="X31" s="209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 t="s">
        <v>331</v>
      </c>
      <c r="N32" s="164"/>
      <c r="X32" s="209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>
        <v>33000000</v>
      </c>
      <c r="N36" s="164"/>
      <c r="X36" s="209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>
        <v>33000000</v>
      </c>
      <c r="N37" s="164"/>
      <c r="X37" s="209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-432996200</v>
      </c>
      <c r="N42" s="175"/>
      <c r="X42" s="209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>
        <v>1070750355</v>
      </c>
      <c r="N44" s="164"/>
      <c r="X44" s="209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>
        <v>1070750355</v>
      </c>
      <c r="N45" s="164"/>
      <c r="X45" s="209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>
        <v>392600000</v>
      </c>
      <c r="N47" s="164"/>
      <c r="X47" s="209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>
        <v>392600000</v>
      </c>
      <c r="N48" s="164"/>
      <c r="X48" s="209"/>
    </row>
    <row r="49" spans="1:24" s="46" customFormat="1" ht="13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 ht="13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>
        <v>-678150355</v>
      </c>
      <c r="N50" s="175"/>
      <c r="X50" s="209"/>
    </row>
    <row r="51" spans="1:24" s="46" customFormat="1" ht="13.5">
      <c r="A51" s="1" t="s">
        <v>298</v>
      </c>
      <c r="B51" s="3"/>
      <c r="C51" s="298" t="s">
        <v>299</v>
      </c>
      <c r="D51" s="299"/>
      <c r="E51" s="299"/>
      <c r="F51" s="299"/>
      <c r="G51" s="299"/>
      <c r="H51" s="299"/>
      <c r="I51" s="299"/>
      <c r="J51" s="299"/>
      <c r="K51" s="299"/>
      <c r="L51" s="300"/>
      <c r="M51" s="174">
        <v>82801469</v>
      </c>
      <c r="N51" s="175"/>
      <c r="X51" s="209"/>
    </row>
    <row r="52" spans="1:24" s="46" customFormat="1" ht="14.25" thickBot="1">
      <c r="A52" s="1" t="s">
        <v>300</v>
      </c>
      <c r="B52" s="3"/>
      <c r="C52" s="276" t="s">
        <v>301</v>
      </c>
      <c r="D52" s="277"/>
      <c r="E52" s="277"/>
      <c r="F52" s="277"/>
      <c r="G52" s="277"/>
      <c r="H52" s="277"/>
      <c r="I52" s="277"/>
      <c r="J52" s="277"/>
      <c r="K52" s="277"/>
      <c r="L52" s="278"/>
      <c r="M52" s="174">
        <v>60475467</v>
      </c>
      <c r="N52" s="175"/>
      <c r="X52" s="209"/>
    </row>
    <row r="53" spans="1:24" s="46" customFormat="1" ht="14.25" hidden="1" thickBot="1">
      <c r="A53" s="1">
        <v>4435000</v>
      </c>
      <c r="B53" s="3"/>
      <c r="C53" s="279" t="s">
        <v>221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82" t="s">
        <v>303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1">
        <v>143276936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12</v>
      </c>
      <c r="N56" s="189"/>
      <c r="X56" s="209"/>
    </row>
    <row r="57" spans="1:24" s="46" customFormat="1" ht="13.5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143276936</v>
      </c>
      <c r="N59" s="182"/>
      <c r="X59" s="209"/>
    </row>
    <row r="60" spans="1:1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2020-03-25T02:04:01Z</dcterms:created>
  <dcterms:modified xsi:type="dcterms:W3CDTF">2020-03-25T08:46:22Z</dcterms:modified>
  <cp:category/>
  <cp:version/>
  <cp:contentType/>
  <cp:contentStatus/>
</cp:coreProperties>
</file>