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財政課\035　公会計\42　財務書類\R01\R30518確定版\各特別会計\"/>
    </mc:Choice>
  </mc:AlternateContent>
  <bookViews>
    <workbookView xWindow="0" yWindow="0" windowWidth="14055" windowHeight="853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全体行政コスト計算書!$B$1:$P$41</definedName>
    <definedName name="_xlnm.Print_Area" localSheetId="3">全体資金収支計算書!$B$1:$O$60</definedName>
    <definedName name="_xlnm.Print_Area" localSheetId="2">全体純資産変動計算書!$B$1:$Q$24</definedName>
    <definedName name="_xlnm.Print_Area" localSheetId="0">全体貸借対照表!$C$1:$AB$64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63" i="5" l="1"/>
  <c r="AD39" i="5"/>
  <c r="AD8" i="5"/>
  <c r="Q13" i="7"/>
  <c r="Q22" i="7" s="1"/>
  <c r="Q23" i="7" s="1"/>
  <c r="W13" i="7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<sst xmlns="http://schemas.openxmlformats.org/spreadsheetml/2006/main" count="581" uniqueCount="339">
  <si>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</si>
  <si>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</si>
  <si>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</si>
  <si>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</si>
  <si>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</si>
  <si>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</si>
  <si>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</si>
  <si>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</si>
  <si>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</si>
  <si>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</si>
  <si>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</si>
  <si>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</si>
  <si>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</si>
  <si>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</si>
  <si>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</si>
  <si>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</si>
  <si>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</si>
  <si>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</si>
  <si>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</si>
  <si>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</si>
  <si>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</si>
  <si>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</si>
  <si>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</si>
  <si>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</si>
  <si>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</si>
  <si>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</si>
  <si>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</si>
  <si>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</si>
  <si>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</si>
  <si>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</si>
  <si>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</si>
  <si>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</si>
  <si>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</si>
  <si>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</si>
  <si>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</si>
  <si>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</si>
  <si>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</si>
  <si>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</si>
  <si>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</si>
  <si>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</si>
  <si>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</si>
  <si>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</si>
  <si>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</si>
  <si>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</si>
  <si>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</si>
  <si>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</si>
  <si>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</si>
  <si>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</si>
  <si>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</si>
  <si>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</si>
  <si>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</si>
  <si>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</si>
  <si>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</si>
  <si>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</si>
  <si>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</si>
  <si>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</si>
  <si>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</si>
  <si>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</si>
  <si>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</si>
  <si>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</si>
  <si>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</si>
  <si>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</si>
  <si>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</si>
  <si>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</si>
  <si>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</si>
  <si>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</si>
  <si>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</si>
  <si>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</si>
  <si>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</si>
  <si>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</si>
  <si>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</si>
  <si>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</si>
  <si>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</si>
  <si>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</si>
  <si>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</si>
  <si>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</si>
  <si>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</si>
  <si>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</si>
  <si>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</si>
  <si>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</si>
  <si>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</si>
  <si>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</si>
  <si>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</si>
  <si>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</si>
  <si>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</si>
  <si>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</si>
  <si>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</si>
  <si>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</si>
  <si>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</si>
  <si>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</si>
  <si>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</si>
  <si>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</si>
  <si>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</si>
  <si>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</si>
  <si>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</si>
  <si>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</si>
  <si>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</si>
  <si>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</si>
  <si>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</si>
  <si>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</si>
  <si>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</si>
  <si>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</si>
  <si>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</si>
  <si>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</si>
  <si>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</si>
  <si>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</si>
  <si>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</si>
  <si>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</si>
  <si>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</si>
  <si>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</si>
  <si>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</si>
  <si>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</si>
  <si>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</si>
  <si>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</si>
  <si>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</si>
  <si>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</si>
  <si>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</si>
  <si>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</si>
  <si>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</si>
  <si>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</si>
  <si>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</si>
  <si>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</si>
  <si>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</si>
  <si>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</si>
  <si>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</si>
  <si>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</si>
  <si>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</si>
  <si>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</si>
  <si>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</si>
  <si>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</si>
  <si>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</si>
  <si>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</si>
  <si>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</si>
  <si>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</si>
  <si>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</si>
  <si>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</si>
  <si>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</si>
  <si>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</si>
  <si>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</si>
  <si>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</si>
  <si>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</si>
  <si>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</si>
  <si>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</si>
  <si>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</si>
  <si>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</si>
  <si>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</si>
  <si>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</si>
  <si>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</si>
  <si>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</si>
  <si>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</si>
  <si>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</si>
  <si>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</si>
  <si>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</si>
  <si>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</si>
  <si>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</si>
  <si>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</si>
  <si>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</si>
  <si>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</si>
  <si>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</si>
  <si>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</si>
  <si>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</si>
  <si>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</si>
  <si>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</si>
  <si>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</si>
  <si>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</si>
  <si>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</si>
  <si>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</si>
  <si>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</si>
  <si>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</si>
  <si>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</si>
  <si>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</si>
  <si>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</si>
  <si>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</si>
  <si>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</si>
  <si>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</si>
  <si>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</si>
  <si>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</si>
  <si>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</si>
  <si>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</si>
  <si>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</si>
  <si>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</si>
  <si>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</si>
  <si>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</si>
  <si>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</si>
  <si>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</si>
  <si>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</si>
  <si>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</si>
  <si>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</si>
  <si>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</si>
  <si>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</si>
  <si>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</si>
  <si>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</si>
  <si>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</si>
  <si>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</si>
  <si>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</si>
  <si>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</si>
  <si>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</si>
  <si>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</si>
  <si>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</si>
  <si>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</si>
  <si>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</si>
  <si>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</si>
  <si>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</si>
  <si>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</si>
  <si>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</si>
  <si>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</si>
  <si>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</si>
  <si>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</si>
  <si>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</si>
  <si>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</si>
  <si>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</si>
  <si>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</si>
  <si>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</si>
  <si>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</si>
  <si>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</si>
  <si>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</si>
  <si>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</si>
  <si>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</si>
  <si>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</si>
  <si>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</si>
  <si>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</si>
  <si>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</si>
  <si>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</si>
  <si>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</si>
  <si>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</si>
  <si>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</si>
  <si>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</si>
  <si>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</si>
  <si>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</si>
  <si>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</si>
  <si>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</si>
  <si>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</si>
  <si>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</si>
  <si>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</si>
  <si>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</si>
  <si>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</si>
  <si>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</si>
  <si>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</si>
  <si>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</si>
  <si>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</si>
  <si>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</si>
  <si>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</si>
  <si>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</si>
  <si>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</si>
  <si>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</si>
  <si>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</si>
  <si>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</si>
  <si>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</si>
  <si>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</si>
  <si>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</si>
  <si>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</si>
  <si>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</si>
  <si>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</si>
  <si>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</si>
  <si>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</si>
  <si>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</si>
  <si>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</si>
  <si>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</si>
  <si>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</si>
  <si>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</si>
  <si>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</si>
  <si>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</si>
  <si>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</si>
  <si>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</si>
  <si>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</si>
  <si>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</si>
  <si>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</si>
  <si>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</si>
  <si>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</si>
  <si>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</si>
  <si>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</si>
  <si>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</si>
  <si>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</si>
  <si>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</si>
  <si>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</si>
  <si>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</si>
  <si>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</si>
  <si>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</si>
  <si>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</si>
  <si>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</si>
  <si>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</si>
  <si>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</si>
  <si>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</si>
  <si>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</si>
  <si>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</si>
  <si>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</si>
  <si>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</si>
  <si>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</si>
  <si>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</si>
  <si>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</si>
  <si>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</si>
  <si>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</si>
  <si>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</si>
  <si>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</si>
  <si>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</si>
  <si>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</si>
  <si>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</si>
  <si>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</si>
  <si>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</si>
  <si>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</si>
  <si>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</si>
  <si>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</si>
  <si>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</si>
  <si>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</si>
  <si>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</si>
  <si>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</si>
  <si>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</si>
  <si>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</si>
  <si>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</si>
  <si>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</si>
  <si>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</si>
  <si>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</si>
  <si>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</si>
  <si>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</si>
  <si>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</si>
  <si>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</si>
  <si>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</si>
  <si>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</si>
  <si>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</si>
  <si>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</si>
  <si>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</si>
  <si>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</si>
  <si>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</si>
  <si>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</si>
  <si>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</si>
  <si>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</si>
  <si>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</si>
  <si>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</si>
  <si>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</si>
  <si>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</si>
  <si>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</si>
  <si>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</si>
  <si>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（令和２年３月３１日現在）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</si>
  <si>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</si>
  <si>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</si>
  <si>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介護サービス事業勘定　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2">
      <t>カイゴ</t>
    </rPh>
    <rPh sb="6" eb="8">
      <t>ジギョウ</t>
    </rPh>
    <rPh sb="8" eb="10">
      <t>カンジョウ</t>
    </rPh>
    <phoneticPr fontId="11"/>
  </si>
  <si>
    <r>
      <rPr>
        <sz val="12"/>
        <rFont val="ＭＳ Ｐゴシック"/>
        <family val="3"/>
        <charset val="128"/>
      </rPr>
      <t>介護サービス事業勘定　　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</si>
  <si>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介護サービス事業勘定　　　　　　　　　　</t>
    </r>
    <r>
      <rPr>
        <b/>
        <sz val="20"/>
        <rFont val="ＭＳ Ｐゴシック"/>
        <family val="3"/>
        <charset val="128"/>
      </rPr>
      <t>　純資産変動計算書</t>
    </r>
    <phoneticPr fontId="11"/>
  </si>
  <si>
    <r>
      <rPr>
        <sz val="12"/>
        <rFont val="ＭＳ Ｐゴシック"/>
        <family val="3"/>
        <charset val="128"/>
      </rPr>
      <t>介護サービス事業勘定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</si>
</sst>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O68" sqref="O68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97" t="s">
        <v>335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1:31" ht="21" customHeight="1">
      <c r="D3" s="232" t="s">
        <v>332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312</v>
      </c>
      <c r="B5" s="15" t="s">
        <v>313</v>
      </c>
      <c r="D5" s="228" t="s">
        <v>1</v>
      </c>
      <c r="E5" s="229"/>
      <c r="F5" s="229"/>
      <c r="G5" s="229"/>
      <c r="H5" s="229"/>
      <c r="I5" s="229"/>
      <c r="J5" s="229"/>
      <c r="K5" s="233"/>
      <c r="L5" s="233"/>
      <c r="M5" s="233"/>
      <c r="N5" s="233"/>
      <c r="O5" s="233"/>
      <c r="P5" s="234" t="s">
        <v>314</v>
      </c>
      <c r="Q5" s="235"/>
      <c r="R5" s="229" t="s">
        <v>1</v>
      </c>
      <c r="S5" s="229"/>
      <c r="T5" s="229"/>
      <c r="U5" s="229"/>
      <c r="V5" s="229"/>
      <c r="W5" s="229"/>
      <c r="X5" s="229"/>
      <c r="Y5" s="229"/>
      <c r="Z5" s="234" t="s">
        <v>314</v>
      </c>
      <c r="AA5" s="235"/>
    </row>
    <row r="6" spans="1:31" ht="14.6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10"/>
      <c r="Y6" s="211"/>
      <c r="Z6" s="21"/>
      <c r="AA6" s="23"/>
    </row>
    <row r="7" spans="1:31" ht="14.6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6033876783</v>
      </c>
      <c r="Q7" s="26"/>
      <c r="R7" s="19"/>
      <c r="S7" s="19" t="s">
        <v>103</v>
      </c>
      <c r="T7" s="19"/>
      <c r="U7" s="19"/>
      <c r="V7" s="19"/>
      <c r="W7" s="19"/>
      <c r="X7" s="210"/>
      <c r="Y7" s="211"/>
      <c r="Z7" s="25">
        <v>209791014</v>
      </c>
      <c r="AA7" s="27"/>
      <c r="AD7" s="9">
        <f>IF(AND(AD8="-",AD36="-",AD39="-"),"-",SUM(AD8,AD36,AD39))</f>
        <v>6033876783</v>
      </c>
      <c r="AE7" s="9">
        <f>IF(COUNTIF(AE8:AE12,"-")=COUNTA(AE8:AE12),"-",SUM(AE8:AE12))</f>
        <v>209791014</v>
      </c>
    </row>
    <row r="8" spans="1:31" ht="14.6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6033124721</v>
      </c>
      <c r="Q8" s="26"/>
      <c r="R8" s="19"/>
      <c r="S8" s="19"/>
      <c r="T8" s="19" t="s">
        <v>333</v>
      </c>
      <c r="U8" s="19"/>
      <c r="V8" s="19"/>
      <c r="W8" s="19"/>
      <c r="X8" s="210"/>
      <c r="Y8" s="211"/>
      <c r="Z8" s="25">
        <v>193645574</v>
      </c>
      <c r="AA8" s="27"/>
      <c r="AD8" s="9">
        <f>IF(AND(AD9="-",AD25="-",COUNTIF(AD34:AD35,"-")=COUNTA(AD34:AD35)),"-",SUM(AD9,AD25,AD34:AD35))</f>
        <v>6033124721</v>
      </c>
      <c r="AE8" s="9">
        <v>193645574</v>
      </c>
    </row>
    <row r="9" spans="1:31" ht="14.6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6013750135</v>
      </c>
      <c r="Q9" s="26"/>
      <c r="R9" s="19"/>
      <c r="S9" s="19"/>
      <c r="T9" s="19" t="s">
        <v>106</v>
      </c>
      <c r="U9" s="19"/>
      <c r="V9" s="19"/>
      <c r="W9" s="19"/>
      <c r="X9" s="210"/>
      <c r="Y9" s="211"/>
      <c r="Z9" s="25" t="s">
        <v>328</v>
      </c>
      <c r="AA9" s="27"/>
      <c r="AD9" s="9">
        <f>IF(COUNTIF(AD10:AD24,"-")=COUNTA(AD10:AD24),"-",SUM(AD10:AD24))</f>
        <v>6013750135</v>
      </c>
      <c r="AE9" s="9" t="s">
        <v>12</v>
      </c>
    </row>
    <row r="10" spans="1:31" ht="14.6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3414490246</v>
      </c>
      <c r="Q10" s="26"/>
      <c r="R10" s="19"/>
      <c r="S10" s="19"/>
      <c r="T10" s="19" t="s">
        <v>108</v>
      </c>
      <c r="U10" s="19"/>
      <c r="V10" s="19"/>
      <c r="W10" s="19"/>
      <c r="X10" s="210"/>
      <c r="Y10" s="211"/>
      <c r="Z10" s="25">
        <v>16145440</v>
      </c>
      <c r="AA10" s="27"/>
      <c r="AD10" s="9">
        <v>3414490246</v>
      </c>
      <c r="AE10" s="9">
        <v>16145440</v>
      </c>
    </row>
    <row r="11" spans="1:31" ht="14.6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210"/>
      <c r="Y11" s="211"/>
      <c r="Z11" s="25" t="s">
        <v>328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8023473251</v>
      </c>
      <c r="Q12" s="26"/>
      <c r="R12" s="19"/>
      <c r="S12" s="19"/>
      <c r="T12" s="19" t="s">
        <v>36</v>
      </c>
      <c r="U12" s="19"/>
      <c r="V12" s="19"/>
      <c r="W12" s="19"/>
      <c r="X12" s="210"/>
      <c r="Y12" s="211"/>
      <c r="Z12" s="25" t="s">
        <v>328</v>
      </c>
      <c r="AA12" s="27"/>
      <c r="AD12" s="9">
        <v>8023473251</v>
      </c>
      <c r="AE12" s="9" t="s">
        <v>12</v>
      </c>
    </row>
    <row r="13" spans="1:31" ht="14.6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-5603174063</v>
      </c>
      <c r="Q13" s="26"/>
      <c r="R13" s="19"/>
      <c r="S13" s="19" t="s">
        <v>113</v>
      </c>
      <c r="T13" s="19"/>
      <c r="U13" s="19"/>
      <c r="V13" s="19"/>
      <c r="W13" s="19"/>
      <c r="X13" s="210"/>
      <c r="Y13" s="211"/>
      <c r="Z13" s="25">
        <v>9102873</v>
      </c>
      <c r="AA13" s="27"/>
      <c r="AD13" s="9">
        <v>-5603174063</v>
      </c>
      <c r="AE13" s="9">
        <f>IF(COUNTIF(AE14:AE21,"-")=COUNTA(AE14:AE21),"-",SUM(AE14:AE21))</f>
        <v>9102873</v>
      </c>
    </row>
    <row r="14" spans="1:31" ht="14.6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164142942</v>
      </c>
      <c r="Q14" s="26"/>
      <c r="R14" s="19"/>
      <c r="S14" s="19"/>
      <c r="T14" s="19" t="s">
        <v>334</v>
      </c>
      <c r="U14" s="19"/>
      <c r="V14" s="19"/>
      <c r="W14" s="19"/>
      <c r="X14" s="210"/>
      <c r="Y14" s="211"/>
      <c r="Z14" s="25">
        <v>8253017</v>
      </c>
      <c r="AA14" s="27"/>
      <c r="AD14" s="9">
        <v>164142942</v>
      </c>
      <c r="AE14" s="9">
        <v>8253017</v>
      </c>
    </row>
    <row r="15" spans="1:31" ht="14.6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-162614241</v>
      </c>
      <c r="Q15" s="26"/>
      <c r="R15" s="19"/>
      <c r="S15" s="19"/>
      <c r="T15" s="19" t="s">
        <v>116</v>
      </c>
      <c r="U15" s="19"/>
      <c r="V15" s="19"/>
      <c r="W15" s="19"/>
      <c r="X15" s="210"/>
      <c r="Y15" s="211"/>
      <c r="Z15" s="25" t="s">
        <v>328</v>
      </c>
      <c r="AA15" s="27"/>
      <c r="AD15" s="9">
        <v>-162614241</v>
      </c>
      <c r="AE15" s="9" t="s">
        <v>12</v>
      </c>
    </row>
    <row r="16" spans="1:31" ht="14.6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210"/>
      <c r="Y16" s="211"/>
      <c r="Z16" s="25" t="s">
        <v>328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10"/>
      <c r="Y17" s="211"/>
      <c r="Z17" s="25" t="s">
        <v>328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210"/>
      <c r="Y18" s="211"/>
      <c r="Z18" s="25" t="s">
        <v>328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210"/>
      <c r="Y19" s="211"/>
      <c r="Z19" s="25">
        <v>849856</v>
      </c>
      <c r="AA19" s="27"/>
      <c r="AD19" s="9" t="s">
        <v>12</v>
      </c>
      <c r="AE19" s="9">
        <v>849856</v>
      </c>
    </row>
    <row r="20" spans="1:31" ht="14.6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10"/>
      <c r="Y20" s="211"/>
      <c r="Z20" s="25" t="s">
        <v>328</v>
      </c>
      <c r="AA20" s="27"/>
      <c r="AD20" s="9" t="s">
        <v>12</v>
      </c>
      <c r="AE20" s="9" t="s">
        <v>12</v>
      </c>
    </row>
    <row r="21" spans="1:31" ht="14.6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210"/>
      <c r="Y21" s="211"/>
      <c r="Z21" s="25" t="s">
        <v>328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15" t="s">
        <v>101</v>
      </c>
      <c r="S22" s="216"/>
      <c r="T22" s="216"/>
      <c r="U22" s="216"/>
      <c r="V22" s="216"/>
      <c r="W22" s="216"/>
      <c r="X22" s="217"/>
      <c r="Y22" s="217"/>
      <c r="Z22" s="30">
        <v>218893887</v>
      </c>
      <c r="AA22" s="31"/>
      <c r="AD22" s="9" t="s">
        <v>12</v>
      </c>
      <c r="AE22" s="9">
        <f>IF(AND(AE7="-",AE13="-"),"-",SUM(AE7,AE13))</f>
        <v>218893887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212"/>
      <c r="Y23" s="21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177432000</v>
      </c>
      <c r="Q24" s="26"/>
      <c r="R24" s="19"/>
      <c r="S24" s="19" t="s">
        <v>131</v>
      </c>
      <c r="T24" s="19"/>
      <c r="U24" s="19"/>
      <c r="V24" s="19"/>
      <c r="W24" s="19"/>
      <c r="X24" s="210"/>
      <c r="Y24" s="211"/>
      <c r="Z24" s="25">
        <v>6033876783</v>
      </c>
      <c r="AA24" s="27"/>
      <c r="AD24" s="9">
        <v>177432000</v>
      </c>
      <c r="AE24" s="9">
        <v>6033876783</v>
      </c>
    </row>
    <row r="25" spans="1:31" ht="14.6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10"/>
      <c r="Y25" s="211"/>
      <c r="Z25" s="25">
        <v>-124404362</v>
      </c>
      <c r="AA25" s="27"/>
      <c r="AD25" s="9" t="str">
        <f>IF(COUNTIF(AD26:AD33,"-")=COUNTA(AD26:AD33),"-",SUM(AD26:AD33))</f>
        <v>-</v>
      </c>
      <c r="AE25" s="9">
        <v>-124404362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210"/>
      <c r="Y26" s="211"/>
      <c r="Z26" s="25"/>
      <c r="AA26" s="35"/>
      <c r="AD26" s="9" t="s">
        <v>12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18"/>
      <c r="S27" s="219"/>
      <c r="T27" s="219"/>
      <c r="U27" s="219"/>
      <c r="V27" s="219"/>
      <c r="W27" s="219"/>
      <c r="X27" s="220"/>
      <c r="Y27" s="220"/>
      <c r="Z27" s="25"/>
      <c r="AA27" s="27"/>
      <c r="AD27" s="9" t="s">
        <v>12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328</v>
      </c>
      <c r="Q28" s="26"/>
      <c r="R28" s="19"/>
      <c r="S28" s="32"/>
      <c r="T28" s="32"/>
      <c r="U28" s="32"/>
      <c r="V28" s="32"/>
      <c r="W28" s="32"/>
      <c r="X28" s="212"/>
      <c r="Y28" s="212"/>
      <c r="Z28" s="33"/>
      <c r="AA28" s="36"/>
      <c r="AD28" s="9" t="s">
        <v>12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210"/>
      <c r="Y29" s="211"/>
      <c r="Z29" s="25"/>
      <c r="AA29" s="35"/>
      <c r="AD29" s="9" t="s">
        <v>12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211"/>
      <c r="Y30" s="213"/>
      <c r="Z30" s="25"/>
      <c r="AA30" s="35"/>
      <c r="AD30" s="9" t="s">
        <v>12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211"/>
      <c r="Y31" s="211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7"/>
      <c r="S32" s="37"/>
      <c r="T32" s="37"/>
      <c r="U32" s="37"/>
      <c r="V32" s="37"/>
      <c r="W32" s="37"/>
      <c r="X32" s="214"/>
      <c r="Y32" s="214"/>
      <c r="Z32" s="21"/>
      <c r="AA32" s="38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328</v>
      </c>
      <c r="Q33" s="26"/>
      <c r="R33" s="37"/>
      <c r="S33" s="37"/>
      <c r="T33" s="37"/>
      <c r="U33" s="37"/>
      <c r="V33" s="37"/>
      <c r="W33" s="37"/>
      <c r="X33" s="214"/>
      <c r="Y33" s="214"/>
      <c r="Z33" s="21"/>
      <c r="AA33" s="38"/>
      <c r="AD33" s="9" t="s">
        <v>12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47223294</v>
      </c>
      <c r="Q34" s="26"/>
      <c r="R34" s="37"/>
      <c r="S34" s="37"/>
      <c r="T34" s="37"/>
      <c r="U34" s="37"/>
      <c r="V34" s="37"/>
      <c r="W34" s="37"/>
      <c r="X34" s="214"/>
      <c r="Y34" s="214"/>
      <c r="Z34" s="21"/>
      <c r="AA34" s="38"/>
      <c r="AD34" s="9">
        <v>47223294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-27848708</v>
      </c>
      <c r="Q35" s="26"/>
      <c r="R35" s="37"/>
      <c r="S35" s="37"/>
      <c r="T35" s="37"/>
      <c r="U35" s="37"/>
      <c r="V35" s="37"/>
      <c r="W35" s="37"/>
      <c r="X35" s="214"/>
      <c r="Y35" s="214"/>
      <c r="Z35" s="21"/>
      <c r="AA35" s="38"/>
      <c r="AD35" s="9">
        <v>-27848708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14"/>
      <c r="Y36" s="214"/>
      <c r="Z36" s="21"/>
      <c r="AA36" s="38"/>
      <c r="AD36" s="9" t="str">
        <f>IF(COUNTIF(AD37:AD38,"-")=COUNTA(AD37:AD38),"-",SUM(AD37:AD38))</f>
        <v>-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328</v>
      </c>
      <c r="Q37" s="26"/>
      <c r="R37" s="37"/>
      <c r="S37" s="37"/>
      <c r="T37" s="37"/>
      <c r="U37" s="37"/>
      <c r="V37" s="37"/>
      <c r="W37" s="37"/>
      <c r="X37" s="214"/>
      <c r="Y37" s="214"/>
      <c r="Z37" s="21"/>
      <c r="AA37" s="38"/>
      <c r="AD37" s="9" t="s">
        <v>12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7"/>
      <c r="S38" s="37"/>
      <c r="T38" s="37"/>
      <c r="U38" s="37"/>
      <c r="V38" s="37"/>
      <c r="W38" s="37"/>
      <c r="X38" s="214"/>
      <c r="Y38" s="214"/>
      <c r="Z38" s="21"/>
      <c r="AA38" s="38"/>
      <c r="AD38" s="9" t="s">
        <v>12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752062</v>
      </c>
      <c r="Q39" s="26"/>
      <c r="R39" s="37"/>
      <c r="S39" s="37"/>
      <c r="T39" s="37"/>
      <c r="U39" s="37"/>
      <c r="V39" s="37"/>
      <c r="W39" s="37"/>
      <c r="X39" s="214"/>
      <c r="Y39" s="214"/>
      <c r="Z39" s="21"/>
      <c r="AA39" s="38"/>
      <c r="AD39" s="9">
        <f>IF(COUNTIF(AD40:AD51,"-")=COUNTA(AD40:AD51),"-",SUM(AD40,AD44:AD47,AD50:AD51))</f>
        <v>752062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4"/>
      <c r="Y40" s="214"/>
      <c r="Z40" s="21"/>
      <c r="AA40" s="38"/>
      <c r="AD40" s="9" t="str">
        <f>IF(COUNTIF(AD41:AD43,"-")=COUNTA(AD41:AD43),"-",SUM(AD41:AD43))</f>
        <v>-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7"/>
      <c r="S41" s="37"/>
      <c r="T41" s="37"/>
      <c r="U41" s="37"/>
      <c r="V41" s="37"/>
      <c r="W41" s="37"/>
      <c r="X41" s="214"/>
      <c r="Y41" s="214"/>
      <c r="Z41" s="21"/>
      <c r="AA41" s="38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328</v>
      </c>
      <c r="Q42" s="26"/>
      <c r="R42" s="37"/>
      <c r="S42" s="37"/>
      <c r="T42" s="37"/>
      <c r="U42" s="37"/>
      <c r="V42" s="37"/>
      <c r="W42" s="37"/>
      <c r="X42" s="214"/>
      <c r="Y42" s="214"/>
      <c r="Z42" s="21"/>
      <c r="AA42" s="38"/>
      <c r="AD42" s="9" t="s">
        <v>12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14"/>
      <c r="Y43" s="214"/>
      <c r="Z43" s="21"/>
      <c r="AA43" s="38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7"/>
      <c r="S44" s="37"/>
      <c r="T44" s="37"/>
      <c r="U44" s="37"/>
      <c r="V44" s="37"/>
      <c r="W44" s="37"/>
      <c r="X44" s="214"/>
      <c r="Y44" s="214"/>
      <c r="Z44" s="21"/>
      <c r="AA44" s="38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788479</v>
      </c>
      <c r="Q45" s="26"/>
      <c r="R45" s="37"/>
      <c r="S45" s="37"/>
      <c r="T45" s="37"/>
      <c r="U45" s="37"/>
      <c r="V45" s="37"/>
      <c r="W45" s="37"/>
      <c r="X45" s="214"/>
      <c r="Y45" s="214"/>
      <c r="Z45" s="21"/>
      <c r="AA45" s="38"/>
      <c r="AD45" s="9">
        <v>788479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14"/>
      <c r="Y46" s="214"/>
      <c r="Z46" s="21"/>
      <c r="AA46" s="38"/>
      <c r="AD46" s="9" t="s">
        <v>12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14"/>
      <c r="Y47" s="214"/>
      <c r="Z47" s="21"/>
      <c r="AA47" s="38"/>
      <c r="AD47" s="9" t="str">
        <f>IF(COUNTIF(AD48:AD49,"-")=COUNTA(AD48:AD49),"-",SUM(AD48:AD49))</f>
        <v>-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14"/>
      <c r="Y48" s="214"/>
      <c r="Z48" s="21"/>
      <c r="AA48" s="38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328</v>
      </c>
      <c r="Q49" s="26"/>
      <c r="R49" s="37"/>
      <c r="S49" s="37"/>
      <c r="T49" s="37"/>
      <c r="U49" s="37"/>
      <c r="V49" s="37"/>
      <c r="W49" s="37"/>
      <c r="X49" s="214"/>
      <c r="Y49" s="214"/>
      <c r="Z49" s="21"/>
      <c r="AA49" s="38"/>
      <c r="AD49" s="9" t="s">
        <v>12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7"/>
      <c r="S50" s="37"/>
      <c r="T50" s="37"/>
      <c r="U50" s="37"/>
      <c r="V50" s="37"/>
      <c r="W50" s="37"/>
      <c r="X50" s="214"/>
      <c r="Y50" s="214"/>
      <c r="Z50" s="21"/>
      <c r="AA50" s="38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-36417</v>
      </c>
      <c r="Q51" s="26"/>
      <c r="R51" s="37"/>
      <c r="S51" s="37"/>
      <c r="T51" s="37"/>
      <c r="U51" s="37"/>
      <c r="V51" s="37"/>
      <c r="W51" s="37"/>
      <c r="X51" s="214"/>
      <c r="Y51" s="214"/>
      <c r="Z51" s="21"/>
      <c r="AA51" s="38"/>
      <c r="AD51" s="9">
        <v>-36417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94489525</v>
      </c>
      <c r="Q52" s="26"/>
      <c r="R52" s="37"/>
      <c r="S52" s="37"/>
      <c r="T52" s="37"/>
      <c r="U52" s="37"/>
      <c r="V52" s="37"/>
      <c r="W52" s="37"/>
      <c r="X52" s="214"/>
      <c r="Y52" s="214"/>
      <c r="Z52" s="21"/>
      <c r="AA52" s="38"/>
      <c r="AD52" s="9">
        <f>IF(COUNTIF(AD53:AD61,"-")=COUNTA(AD53:AD61),"-",SUM(AD53:AD56,AD59:AD61))</f>
        <v>94489525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92572055</v>
      </c>
      <c r="Q53" s="26"/>
      <c r="R53" s="37"/>
      <c r="S53" s="37"/>
      <c r="T53" s="37"/>
      <c r="U53" s="37"/>
      <c r="V53" s="37"/>
      <c r="W53" s="37"/>
      <c r="X53" s="214"/>
      <c r="Y53" s="214"/>
      <c r="Z53" s="21"/>
      <c r="AA53" s="38"/>
      <c r="AD53" s="9">
        <v>92572055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1917470</v>
      </c>
      <c r="Q54" s="26"/>
      <c r="R54" s="37"/>
      <c r="S54" s="37"/>
      <c r="T54" s="37"/>
      <c r="U54" s="37"/>
      <c r="V54" s="37"/>
      <c r="W54" s="37"/>
      <c r="X54" s="214"/>
      <c r="Y54" s="214"/>
      <c r="Z54" s="21"/>
      <c r="AA54" s="38"/>
      <c r="AD54" s="9">
        <v>1917470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7"/>
      <c r="S55" s="37"/>
      <c r="T55" s="37"/>
      <c r="U55" s="37"/>
      <c r="V55" s="37"/>
      <c r="W55" s="37"/>
      <c r="X55" s="214"/>
      <c r="Y55" s="214"/>
      <c r="Z55" s="21"/>
      <c r="AA55" s="38"/>
      <c r="AD55" s="9" t="s">
        <v>12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4"/>
      <c r="Y56" s="214"/>
      <c r="Z56" s="21"/>
      <c r="AA56" s="38"/>
      <c r="AD56" s="9" t="str">
        <f>IF(COUNTIF(AD57:AD58,"-")=COUNTA(AD57:AD58),"-",SUM(AD57:AD58))</f>
        <v>-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7"/>
      <c r="S57" s="37"/>
      <c r="T57" s="37"/>
      <c r="U57" s="37"/>
      <c r="V57" s="37"/>
      <c r="W57" s="37"/>
      <c r="X57" s="214"/>
      <c r="Y57" s="214"/>
      <c r="Z57" s="21"/>
      <c r="AA57" s="38"/>
      <c r="AD57" s="9" t="s">
        <v>12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7"/>
      <c r="S58" s="37"/>
      <c r="T58" s="37"/>
      <c r="U58" s="37"/>
      <c r="V58" s="37"/>
      <c r="W58" s="37"/>
      <c r="X58" s="214"/>
      <c r="Y58" s="214"/>
      <c r="Z58" s="21"/>
      <c r="AA58" s="38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7"/>
      <c r="S59" s="37"/>
      <c r="T59" s="37"/>
      <c r="U59" s="37"/>
      <c r="V59" s="37"/>
      <c r="W59" s="37"/>
      <c r="X59" s="214"/>
      <c r="Y59" s="214"/>
      <c r="Z59" s="21"/>
      <c r="AA59" s="38"/>
      <c r="AD59" s="9" t="s">
        <v>12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7"/>
      <c r="S60" s="37"/>
      <c r="T60" s="37"/>
      <c r="U60" s="37"/>
      <c r="V60" s="37"/>
      <c r="W60" s="37"/>
      <c r="X60" s="214"/>
      <c r="Y60" s="214"/>
      <c r="Z60" s="21"/>
      <c r="AA60" s="38"/>
      <c r="AD60" s="9" t="s">
        <v>12</v>
      </c>
    </row>
    <row r="61" spans="1:31" ht="14.6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328</v>
      </c>
      <c r="Q61" s="26"/>
      <c r="R61" s="37"/>
      <c r="S61" s="37"/>
      <c r="T61" s="37"/>
      <c r="U61" s="37"/>
      <c r="V61" s="37"/>
      <c r="W61" s="37"/>
      <c r="X61" s="214"/>
      <c r="Y61" s="214"/>
      <c r="Z61" s="21"/>
      <c r="AA61" s="38"/>
      <c r="AD61" s="9" t="s">
        <v>12</v>
      </c>
    </row>
    <row r="62" spans="1:31" ht="14.6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1" t="s">
        <v>129</v>
      </c>
      <c r="S62" s="222"/>
      <c r="T62" s="222"/>
      <c r="U62" s="222"/>
      <c r="V62" s="222"/>
      <c r="W62" s="222"/>
      <c r="X62" s="223"/>
      <c r="Y62" s="224"/>
      <c r="Z62" s="39">
        <v>5909472421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99</v>
      </c>
      <c r="D63" s="225" t="s">
        <v>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41">
        <v>6128366308</v>
      </c>
      <c r="Q63" s="42"/>
      <c r="R63" s="228" t="s">
        <v>318</v>
      </c>
      <c r="S63" s="229"/>
      <c r="T63" s="229"/>
      <c r="U63" s="229"/>
      <c r="V63" s="229"/>
      <c r="W63" s="229"/>
      <c r="X63" s="230"/>
      <c r="Y63" s="231"/>
      <c r="Z63" s="41">
        <v>6128366308</v>
      </c>
      <c r="AA63" s="43"/>
      <c r="AD63" s="9">
        <f>IF(AND(AD7="-",AD52="-",AD62="-"),"-",SUM(AD7,AD52,AD62))</f>
        <v>6128366308</v>
      </c>
      <c r="AE63" s="9" t="e">
        <f>IF(AND(AE22="-",AE62="-"),"-",SUM(AE22,AE62))</f>
        <v>#REF!</v>
      </c>
    </row>
    <row r="64" spans="1:31" ht="14.6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65" customHeight="1"/>
    <row r="66" ht="14.65" customHeight="1"/>
    <row r="67" ht="14.65" customHeight="1"/>
    <row r="68" ht="14.65" customHeight="1"/>
    <row r="69" ht="16.5" customHeight="1"/>
    <row r="70" ht="14.65" customHeight="1"/>
    <row r="71" ht="9.75" customHeight="1"/>
    <row r="72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1"/>
  <sheetViews>
    <sheetView topLeftCell="B1" zoomScale="85" zoomScaleNormal="85" zoomScaleSheetLayoutView="100" workbookViewId="0">
      <selection activeCell="M45" sqref="M45"/>
    </sheetView>
  </sheetViews>
  <sheetFormatPr defaultRowHeight="13.5"/>
  <cols>
    <col min="1" max="1" width="0" style="47" hidden="1" customWidth="1"/>
    <col min="2" max="2" width="0.62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" style="74" customWidth="1"/>
    <col min="16" max="16" width="0.625" style="74" customWidth="1"/>
    <col min="17" max="17" width="9" style="6"/>
    <col min="18" max="18" width="0" style="6" hidden="1" customWidth="1"/>
    <col min="19" max="16384" width="9" style="6"/>
  </cols>
  <sheetData>
    <row r="1" spans="1:24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1:24" ht="24">
      <c r="C2" s="298" t="s">
        <v>336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1:24" ht="17.25">
      <c r="C3" s="236" t="s">
        <v>329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48"/>
    </row>
    <row r="4" spans="1:24" ht="17.25">
      <c r="C4" s="236" t="s">
        <v>330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48"/>
    </row>
    <row r="5" spans="1:24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24" ht="18" thickBot="1">
      <c r="A6" s="47" t="s">
        <v>312</v>
      </c>
      <c r="C6" s="237" t="s">
        <v>1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 t="s">
        <v>314</v>
      </c>
      <c r="O6" s="240"/>
      <c r="P6" s="48"/>
    </row>
    <row r="7" spans="1:24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1085542558</v>
      </c>
      <c r="O7" s="55"/>
      <c r="P7" s="56"/>
      <c r="X7" s="204"/>
    </row>
    <row r="8" spans="1:24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1084972558</v>
      </c>
      <c r="O8" s="57"/>
      <c r="P8" s="56"/>
      <c r="X8" s="204"/>
    </row>
    <row r="9" spans="1:24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10305302</v>
      </c>
      <c r="O9" s="57"/>
      <c r="P9" s="56"/>
      <c r="X9" s="204"/>
    </row>
    <row r="10" spans="1:24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9001607</v>
      </c>
      <c r="O10" s="57"/>
      <c r="P10" s="56"/>
      <c r="X10" s="204"/>
    </row>
    <row r="11" spans="1:24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849856</v>
      </c>
      <c r="O11" s="57"/>
      <c r="P11" s="56"/>
      <c r="X11" s="204"/>
    </row>
    <row r="12" spans="1:24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453839</v>
      </c>
      <c r="O12" s="57"/>
      <c r="P12" s="56"/>
      <c r="X12" s="204"/>
    </row>
    <row r="13" spans="1:24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 t="s">
        <v>331</v>
      </c>
      <c r="O13" s="57"/>
      <c r="P13" s="56"/>
      <c r="X13" s="204"/>
    </row>
    <row r="14" spans="1:24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1072970277</v>
      </c>
      <c r="O14" s="57"/>
      <c r="P14" s="56"/>
      <c r="X14" s="204"/>
    </row>
    <row r="15" spans="1:24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918907163</v>
      </c>
      <c r="O15" s="57"/>
      <c r="P15" s="56"/>
      <c r="X15" s="204"/>
    </row>
    <row r="16" spans="1:24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9221903</v>
      </c>
      <c r="O16" s="57"/>
      <c r="P16" s="56"/>
      <c r="X16" s="204"/>
    </row>
    <row r="17" spans="1:24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144841211</v>
      </c>
      <c r="O17" s="57"/>
      <c r="P17" s="56"/>
      <c r="X17" s="204"/>
    </row>
    <row r="18" spans="1:24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4"/>
    </row>
    <row r="19" spans="1:24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1696979</v>
      </c>
      <c r="O19" s="57"/>
      <c r="P19" s="56"/>
      <c r="X19" s="204"/>
    </row>
    <row r="20" spans="1:24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>
        <v>1696979</v>
      </c>
      <c r="O20" s="57"/>
      <c r="P20" s="56"/>
      <c r="X20" s="204"/>
    </row>
    <row r="21" spans="1:24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 t="s">
        <v>331</v>
      </c>
      <c r="O21" s="57"/>
      <c r="P21" s="56"/>
      <c r="X21" s="204"/>
    </row>
    <row r="22" spans="1:24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 t="s">
        <v>331</v>
      </c>
      <c r="O22" s="57"/>
      <c r="P22" s="56"/>
      <c r="X22" s="204"/>
    </row>
    <row r="23" spans="1:24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570000</v>
      </c>
      <c r="O23" s="57"/>
      <c r="P23" s="56"/>
      <c r="X23" s="204"/>
    </row>
    <row r="24" spans="1:24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570000</v>
      </c>
      <c r="O24" s="57"/>
      <c r="P24" s="56"/>
      <c r="X24" s="204"/>
    </row>
    <row r="25" spans="1:24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4"/>
    </row>
    <row r="26" spans="1:24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 t="s">
        <v>331</v>
      </c>
      <c r="O26" s="57"/>
      <c r="P26" s="56"/>
      <c r="X26" s="204"/>
    </row>
    <row r="27" spans="1:24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796517802</v>
      </c>
      <c r="O27" s="57"/>
      <c r="P27" s="56"/>
      <c r="X27" s="204"/>
    </row>
    <row r="28" spans="1:24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 t="s">
        <v>331</v>
      </c>
      <c r="O28" s="57"/>
      <c r="P28" s="56"/>
      <c r="X28" s="204"/>
    </row>
    <row r="29" spans="1:24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796517802</v>
      </c>
      <c r="O29" s="57"/>
      <c r="P29" s="56"/>
      <c r="X29" s="204"/>
    </row>
    <row r="30" spans="1:24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-289024756</v>
      </c>
      <c r="O30" s="63"/>
      <c r="P30" s="56"/>
      <c r="X30" s="204"/>
    </row>
    <row r="31" spans="1:24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4"/>
    </row>
    <row r="32" spans="1:24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4"/>
    </row>
    <row r="33" spans="1:24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4"/>
    </row>
    <row r="34" spans="1:24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4"/>
    </row>
    <row r="35" spans="1:24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4"/>
    </row>
    <row r="36" spans="1:24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4"/>
    </row>
    <row r="37" spans="1:24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4"/>
    </row>
    <row r="38" spans="1:24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4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4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-289024756</v>
      </c>
      <c r="O40" s="68"/>
      <c r="P40" s="56"/>
      <c r="X40" s="204"/>
    </row>
    <row r="41" spans="1:24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4"/>
  <sheetViews>
    <sheetView showGridLines="0" topLeftCell="B1" zoomScale="85" zoomScaleNormal="85" zoomScaleSheetLayoutView="100" workbookViewId="0">
      <selection activeCell="M37" sqref="M37"/>
    </sheetView>
  </sheetViews>
  <sheetFormatPr defaultRowHeight="12.75"/>
  <cols>
    <col min="1" max="1" width="0" style="75" hidden="1" customWidth="1"/>
    <col min="2" max="2" width="1.125" style="77" customWidth="1"/>
    <col min="3" max="3" width="1.625" style="77" customWidth="1"/>
    <col min="4" max="9" width="2" style="77" customWidth="1"/>
    <col min="10" max="10" width="15.375" style="77" customWidth="1"/>
    <col min="11" max="11" width="21.625" style="77" bestFit="1" customWidth="1"/>
    <col min="12" max="12" width="3" style="77" bestFit="1" customWidth="1"/>
    <col min="13" max="13" width="21.625" style="77" bestFit="1" customWidth="1"/>
    <col min="14" max="14" width="3" style="77" bestFit="1" customWidth="1"/>
    <col min="15" max="15" width="21.625" style="77" bestFit="1" customWidth="1"/>
    <col min="16" max="16" width="3" style="77" bestFit="1" customWidth="1"/>
    <col min="17" max="17" width="21.625" style="77" hidden="1" customWidth="1"/>
    <col min="18" max="18" width="3" style="77" hidden="1" customWidth="1"/>
    <col min="19" max="19" width="1" style="77" customWidth="1"/>
    <col min="20" max="20" width="9" style="77"/>
    <col min="21" max="24" width="0" style="77" hidden="1" customWidth="1"/>
    <col min="25" max="16384" width="9" style="77"/>
  </cols>
  <sheetData>
    <row r="2" spans="1:24" ht="24">
      <c r="B2" s="76"/>
      <c r="C2" s="299" t="s">
        <v>337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4" ht="17.25">
      <c r="B3" s="78"/>
      <c r="C3" s="259" t="s">
        <v>329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24" ht="17.25">
      <c r="B4" s="78"/>
      <c r="C4" s="259" t="s">
        <v>330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24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5" t="s">
        <v>0</v>
      </c>
      <c r="Q5" s="80"/>
      <c r="R5" s="81"/>
    </row>
    <row r="6" spans="1:24" ht="12.75" customHeight="1">
      <c r="B6" s="82"/>
      <c r="C6" s="260" t="s">
        <v>1</v>
      </c>
      <c r="D6" s="261"/>
      <c r="E6" s="261"/>
      <c r="F6" s="261"/>
      <c r="G6" s="261"/>
      <c r="H6" s="261"/>
      <c r="I6" s="261"/>
      <c r="J6" s="262"/>
      <c r="K6" s="266" t="s">
        <v>319</v>
      </c>
      <c r="L6" s="261"/>
      <c r="M6" s="83"/>
      <c r="N6" s="83"/>
      <c r="O6" s="83"/>
      <c r="P6" s="84"/>
      <c r="Q6" s="83"/>
      <c r="R6" s="84"/>
    </row>
    <row r="7" spans="1:24" ht="29.25" customHeight="1" thickBot="1">
      <c r="A7" s="75" t="s">
        <v>312</v>
      </c>
      <c r="B7" s="82"/>
      <c r="C7" s="263"/>
      <c r="D7" s="264"/>
      <c r="E7" s="264"/>
      <c r="F7" s="264"/>
      <c r="G7" s="264"/>
      <c r="H7" s="264"/>
      <c r="I7" s="264"/>
      <c r="J7" s="265"/>
      <c r="K7" s="267"/>
      <c r="L7" s="264"/>
      <c r="M7" s="268" t="s">
        <v>320</v>
      </c>
      <c r="N7" s="269"/>
      <c r="O7" s="268" t="s">
        <v>321</v>
      </c>
      <c r="P7" s="270"/>
      <c r="Q7" s="271" t="s">
        <v>134</v>
      </c>
      <c r="R7" s="272"/>
    </row>
    <row r="8" spans="1:24" ht="15.9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5946887177</v>
      </c>
      <c r="L8" s="90"/>
      <c r="M8" s="89">
        <v>5991480858</v>
      </c>
      <c r="N8" s="91"/>
      <c r="O8" s="89">
        <v>-44593681</v>
      </c>
      <c r="P8" s="93"/>
      <c r="Q8" s="92" t="s">
        <v>12</v>
      </c>
      <c r="R8" s="93"/>
      <c r="U8" s="208" t="str">
        <f t="shared" ref="U8:U13" si="0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9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-289024756</v>
      </c>
      <c r="L9" s="96"/>
      <c r="M9" s="252"/>
      <c r="N9" s="253"/>
      <c r="O9" s="95">
        <v>-289024756</v>
      </c>
      <c r="P9" s="101"/>
      <c r="Q9" s="98" t="s">
        <v>12</v>
      </c>
      <c r="R9" s="99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9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251610000</v>
      </c>
      <c r="L10" s="96"/>
      <c r="M10" s="247"/>
      <c r="N10" s="254"/>
      <c r="O10" s="95">
        <v>251610000</v>
      </c>
      <c r="P10" s="101"/>
      <c r="Q10" s="98" t="str">
        <f>IF(COUNTIF(Q11:Q12,"-")=COUNTA(Q11:Q12),"-",SUM(Q11:Q12))</f>
        <v>-</v>
      </c>
      <c r="R10" s="101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9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251610000</v>
      </c>
      <c r="L11" s="96"/>
      <c r="M11" s="247"/>
      <c r="N11" s="254"/>
      <c r="O11" s="95">
        <v>251610000</v>
      </c>
      <c r="P11" s="101"/>
      <c r="Q11" s="98" t="s">
        <v>12</v>
      </c>
      <c r="R11" s="101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9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 t="s">
        <v>12</v>
      </c>
      <c r="L12" s="108"/>
      <c r="M12" s="255"/>
      <c r="N12" s="256"/>
      <c r="O12" s="107" t="s">
        <v>331</v>
      </c>
      <c r="P12" s="111"/>
      <c r="Q12" s="110" t="s">
        <v>12</v>
      </c>
      <c r="R12" s="111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9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-37414756</v>
      </c>
      <c r="L13" s="117"/>
      <c r="M13" s="257"/>
      <c r="N13" s="258"/>
      <c r="O13" s="116">
        <v>-37414756</v>
      </c>
      <c r="P13" s="119"/>
      <c r="Q13" s="118" t="str">
        <f>IF(COUNTIF(Q9:Q10,"-")=COUNTA(Q9:Q10),"-",SUM(Q9:Q10))</f>
        <v>-</v>
      </c>
      <c r="R13" s="119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9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43"/>
      <c r="L14" s="244"/>
      <c r="M14" s="95">
        <v>42395925</v>
      </c>
      <c r="N14" s="97"/>
      <c r="O14" s="95">
        <v>-42395925</v>
      </c>
      <c r="P14" s="101"/>
      <c r="Q14" s="250"/>
      <c r="R14" s="251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9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43"/>
      <c r="L15" s="244"/>
      <c r="M15" s="95">
        <v>187178722</v>
      </c>
      <c r="N15" s="97"/>
      <c r="O15" s="95">
        <v>-187178722</v>
      </c>
      <c r="P15" s="101"/>
      <c r="Q15" s="245"/>
      <c r="R15" s="246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9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43"/>
      <c r="L16" s="244"/>
      <c r="M16" s="95">
        <v>-144841211</v>
      </c>
      <c r="N16" s="97"/>
      <c r="O16" s="95">
        <v>144841211</v>
      </c>
      <c r="P16" s="101"/>
      <c r="Q16" s="245"/>
      <c r="R16" s="246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9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43"/>
      <c r="L17" s="244"/>
      <c r="M17" s="95">
        <v>58414</v>
      </c>
      <c r="N17" s="97"/>
      <c r="O17" s="95">
        <v>-58414</v>
      </c>
      <c r="P17" s="101"/>
      <c r="Q17" s="245"/>
      <c r="R17" s="246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9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43"/>
      <c r="L18" s="244"/>
      <c r="M18" s="95" t="s">
        <v>331</v>
      </c>
      <c r="N18" s="97"/>
      <c r="O18" s="95" t="s">
        <v>331</v>
      </c>
      <c r="P18" s="101"/>
      <c r="Q18" s="245"/>
      <c r="R18" s="246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9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47"/>
      <c r="P19" s="248"/>
      <c r="Q19" s="249"/>
      <c r="R19" s="248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9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47"/>
      <c r="P20" s="248"/>
      <c r="Q20" s="249"/>
      <c r="R20" s="248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9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41"/>
      <c r="R21" s="242"/>
      <c r="S21" s="122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9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-37414756</v>
      </c>
      <c r="L22" s="129"/>
      <c r="M22" s="128">
        <v>42395925</v>
      </c>
      <c r="N22" s="130"/>
      <c r="O22" s="128">
        <v>-79810681</v>
      </c>
      <c r="P22" s="206"/>
      <c r="Q22" s="131" t="e">
        <f>IF(AND(Q13="-",COUNTIF(#REF!,"-")=COUNTA(#REF!)),"-",SUM(Q13,#REF!))</f>
        <v>#REF!</v>
      </c>
      <c r="R22" s="132"/>
      <c r="S22" s="122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9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5909472421</v>
      </c>
      <c r="L23" s="138"/>
      <c r="M23" s="137">
        <v>6033876783</v>
      </c>
      <c r="N23" s="139"/>
      <c r="O23" s="137">
        <v>-124404362</v>
      </c>
      <c r="P23" s="207"/>
      <c r="Q23" s="140" t="e">
        <f>IF(AND(Q8="-",Q22="-"),"-",SUM(Q8,Q22))</f>
        <v>#REF!</v>
      </c>
      <c r="R23" s="141"/>
      <c r="S23" s="122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1:24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0"/>
  <sheetViews>
    <sheetView topLeftCell="B1" zoomScale="85" zoomScaleNormal="85" workbookViewId="0">
      <selection activeCell="B61" sqref="A61:XFD61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24" s="46" customFormat="1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24" s="46" customFormat="1" ht="24">
      <c r="A2" s="1"/>
      <c r="B2" s="145"/>
      <c r="C2" s="300" t="s">
        <v>338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24" s="46" customFormat="1" ht="14.25">
      <c r="A3" s="146"/>
      <c r="B3" s="147"/>
      <c r="C3" s="282" t="s">
        <v>329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24" s="46" customFormat="1" ht="14.25">
      <c r="A4" s="146"/>
      <c r="B4" s="147"/>
      <c r="C4" s="282" t="s">
        <v>330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2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24" s="46" customFormat="1">
      <c r="A6" s="146"/>
      <c r="B6" s="147"/>
      <c r="C6" s="283" t="s">
        <v>1</v>
      </c>
      <c r="D6" s="284"/>
      <c r="E6" s="284"/>
      <c r="F6" s="284"/>
      <c r="G6" s="284"/>
      <c r="H6" s="284"/>
      <c r="I6" s="284"/>
      <c r="J6" s="285"/>
      <c r="K6" s="285"/>
      <c r="L6" s="286"/>
      <c r="M6" s="290" t="s">
        <v>314</v>
      </c>
      <c r="N6" s="291"/>
    </row>
    <row r="7" spans="1:24" s="46" customFormat="1" ht="14.25" thickBot="1">
      <c r="A7" s="146" t="s">
        <v>312</v>
      </c>
      <c r="B7" s="147"/>
      <c r="C7" s="287"/>
      <c r="D7" s="288"/>
      <c r="E7" s="288"/>
      <c r="F7" s="288"/>
      <c r="G7" s="288"/>
      <c r="H7" s="288"/>
      <c r="I7" s="288"/>
      <c r="J7" s="288"/>
      <c r="K7" s="288"/>
      <c r="L7" s="289"/>
      <c r="M7" s="292"/>
      <c r="N7" s="293"/>
    </row>
    <row r="8" spans="1:24" s="46" customFormat="1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9"/>
    </row>
    <row r="9" spans="1:24" s="46" customFormat="1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940231979</v>
      </c>
      <c r="N9" s="164"/>
      <c r="X9" s="209"/>
    </row>
    <row r="10" spans="1:24" s="46" customFormat="1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939661979</v>
      </c>
      <c r="N10" s="164"/>
      <c r="X10" s="209"/>
    </row>
    <row r="11" spans="1:24" s="46" customFormat="1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9835934</v>
      </c>
      <c r="N11" s="164"/>
      <c r="X11" s="209"/>
    </row>
    <row r="12" spans="1:24" s="46" customFormat="1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928129066</v>
      </c>
      <c r="N12" s="164"/>
      <c r="X12" s="209"/>
    </row>
    <row r="13" spans="1:24" s="46" customFormat="1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>
        <v>1696979</v>
      </c>
      <c r="N13" s="164"/>
      <c r="X13" s="209"/>
    </row>
    <row r="14" spans="1:24" s="46" customFormat="1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 t="s">
        <v>331</v>
      </c>
      <c r="N14" s="164"/>
      <c r="X14" s="209"/>
    </row>
    <row r="15" spans="1:24" s="46" customFormat="1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570000</v>
      </c>
      <c r="N15" s="164"/>
      <c r="X15" s="209"/>
    </row>
    <row r="16" spans="1:24" s="46" customFormat="1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570000</v>
      </c>
      <c r="N16" s="164"/>
      <c r="X16" s="209"/>
    </row>
    <row r="17" spans="1:24" s="46" customFormat="1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9"/>
    </row>
    <row r="18" spans="1:24" s="46" customFormat="1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 t="s">
        <v>331</v>
      </c>
      <c r="N18" s="164"/>
      <c r="X18" s="209"/>
    </row>
    <row r="19" spans="1:24" s="46" customFormat="1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1047574548</v>
      </c>
      <c r="N19" s="164"/>
      <c r="X19" s="209"/>
    </row>
    <row r="20" spans="1:24" s="46" customFormat="1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251610000</v>
      </c>
      <c r="N20" s="164"/>
      <c r="X20" s="209"/>
    </row>
    <row r="21" spans="1:24" s="46" customFormat="1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 t="s">
        <v>331</v>
      </c>
      <c r="N21" s="164"/>
      <c r="X21" s="209"/>
    </row>
    <row r="22" spans="1:24" s="46" customFormat="1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 t="s">
        <v>331</v>
      </c>
      <c r="N22" s="164"/>
      <c r="X22" s="209"/>
    </row>
    <row r="23" spans="1:24" s="46" customFormat="1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795964548</v>
      </c>
      <c r="N23" s="164"/>
      <c r="X23" s="209"/>
    </row>
    <row r="24" spans="1:24" s="46" customFormat="1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9"/>
    </row>
    <row r="25" spans="1:24" s="46" customFormat="1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9"/>
    </row>
    <row r="26" spans="1:24" s="46" customFormat="1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9"/>
    </row>
    <row r="27" spans="1:24" s="46" customFormat="1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9"/>
    </row>
    <row r="28" spans="1:24" s="46" customFormat="1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107342569</v>
      </c>
      <c r="N28" s="175"/>
      <c r="X28" s="209"/>
    </row>
    <row r="29" spans="1:24" s="46" customFormat="1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9"/>
    </row>
    <row r="30" spans="1:24" s="46" customFormat="1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187178722</v>
      </c>
      <c r="N30" s="164"/>
      <c r="X30" s="209"/>
    </row>
    <row r="31" spans="1:24" s="46" customFormat="1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>
        <v>187178722</v>
      </c>
      <c r="N31" s="164"/>
      <c r="X31" s="209"/>
    </row>
    <row r="32" spans="1:24" s="46" customFormat="1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 t="s">
        <v>331</v>
      </c>
      <c r="N32" s="164"/>
      <c r="X32" s="209"/>
    </row>
    <row r="33" spans="1:24" s="46" customFormat="1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9"/>
    </row>
    <row r="34" spans="1:24" s="46" customFormat="1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9"/>
    </row>
    <row r="35" spans="1:24" s="46" customFormat="1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9"/>
    </row>
    <row r="36" spans="1:24" s="46" customFormat="1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9"/>
    </row>
    <row r="37" spans="1:24" s="46" customFormat="1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9"/>
    </row>
    <row r="38" spans="1:24" s="46" customFormat="1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9"/>
    </row>
    <row r="39" spans="1:24" s="46" customFormat="1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9"/>
    </row>
    <row r="40" spans="1:24" s="46" customFormat="1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9"/>
    </row>
    <row r="41" spans="1:24" s="46" customFormat="1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9"/>
    </row>
    <row r="42" spans="1:24" s="46" customFormat="1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-187178722</v>
      </c>
      <c r="N42" s="175"/>
      <c r="X42" s="209"/>
    </row>
    <row r="43" spans="1:24" s="46" customFormat="1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9"/>
    </row>
    <row r="44" spans="1:24" s="46" customFormat="1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>
        <v>84896651</v>
      </c>
      <c r="N44" s="164"/>
      <c r="X44" s="209"/>
    </row>
    <row r="45" spans="1:24" s="46" customFormat="1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>
        <v>84896651</v>
      </c>
      <c r="N45" s="164"/>
      <c r="X45" s="209"/>
    </row>
    <row r="46" spans="1:24" s="46" customFormat="1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9"/>
    </row>
    <row r="47" spans="1:24" s="46" customFormat="1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>
        <v>172000000</v>
      </c>
      <c r="N47" s="164"/>
      <c r="X47" s="209"/>
    </row>
    <row r="48" spans="1:24" s="46" customFormat="1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>
        <v>172000000</v>
      </c>
      <c r="N48" s="164"/>
      <c r="X48" s="209"/>
    </row>
    <row r="49" spans="1:24" s="46" customFormat="1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9"/>
    </row>
    <row r="50" spans="1:24" s="46" customFormat="1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>
        <v>87103349</v>
      </c>
      <c r="N50" s="175"/>
      <c r="X50" s="209"/>
    </row>
    <row r="51" spans="1:24" s="46" customFormat="1">
      <c r="A51" s="1" t="s">
        <v>298</v>
      </c>
      <c r="B51" s="3"/>
      <c r="C51" s="294" t="s">
        <v>299</v>
      </c>
      <c r="D51" s="295"/>
      <c r="E51" s="295"/>
      <c r="F51" s="295"/>
      <c r="G51" s="295"/>
      <c r="H51" s="295"/>
      <c r="I51" s="295"/>
      <c r="J51" s="295"/>
      <c r="K51" s="295"/>
      <c r="L51" s="296"/>
      <c r="M51" s="174">
        <v>7267196</v>
      </c>
      <c r="N51" s="175"/>
      <c r="X51" s="209"/>
    </row>
    <row r="52" spans="1:24" s="46" customFormat="1" ht="14.25" thickBot="1">
      <c r="A52" s="1" t="s">
        <v>300</v>
      </c>
      <c r="B52" s="3"/>
      <c r="C52" s="273" t="s">
        <v>301</v>
      </c>
      <c r="D52" s="274"/>
      <c r="E52" s="274"/>
      <c r="F52" s="274"/>
      <c r="G52" s="274"/>
      <c r="H52" s="274"/>
      <c r="I52" s="274"/>
      <c r="J52" s="274"/>
      <c r="K52" s="274"/>
      <c r="L52" s="275"/>
      <c r="M52" s="174">
        <v>85304859</v>
      </c>
      <c r="N52" s="175"/>
      <c r="X52" s="209"/>
    </row>
    <row r="53" spans="1:24" s="46" customFormat="1" ht="14.25" hidden="1" thickBot="1">
      <c r="A53" s="1">
        <v>4435000</v>
      </c>
      <c r="B53" s="3"/>
      <c r="C53" s="276" t="s">
        <v>221</v>
      </c>
      <c r="D53" s="277"/>
      <c r="E53" s="277"/>
      <c r="F53" s="277"/>
      <c r="G53" s="277"/>
      <c r="H53" s="277"/>
      <c r="I53" s="277"/>
      <c r="J53" s="277"/>
      <c r="K53" s="277"/>
      <c r="L53" s="278"/>
      <c r="M53" s="180" t="s">
        <v>331</v>
      </c>
      <c r="N53" s="175"/>
      <c r="Q53" s="46" t="s">
        <v>12</v>
      </c>
      <c r="X53" s="209"/>
    </row>
    <row r="54" spans="1:24" s="46" customFormat="1" ht="14.25" thickBot="1">
      <c r="A54" s="1" t="s">
        <v>302</v>
      </c>
      <c r="B54" s="3"/>
      <c r="C54" s="279" t="s">
        <v>303</v>
      </c>
      <c r="D54" s="280"/>
      <c r="E54" s="280"/>
      <c r="F54" s="280"/>
      <c r="G54" s="280"/>
      <c r="H54" s="280"/>
      <c r="I54" s="280"/>
      <c r="J54" s="280"/>
      <c r="K54" s="280"/>
      <c r="L54" s="281"/>
      <c r="M54" s="181">
        <v>92572055</v>
      </c>
      <c r="N54" s="182"/>
      <c r="X54" s="209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9"/>
    </row>
    <row r="56" spans="1:24" s="46" customFormat="1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 t="s">
        <v>331</v>
      </c>
      <c r="N56" s="189"/>
      <c r="X56" s="209"/>
    </row>
    <row r="57" spans="1:24" s="46" customFormat="1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74" t="s">
        <v>331</v>
      </c>
      <c r="N57" s="175"/>
      <c r="X57" s="209"/>
    </row>
    <row r="58" spans="1:24" s="46" customFormat="1" ht="14.25" thickBot="1">
      <c r="A58" s="1" t="s">
        <v>308</v>
      </c>
      <c r="B58" s="3"/>
      <c r="C58" s="192" t="s">
        <v>309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4" t="s">
        <v>12</v>
      </c>
      <c r="N58" s="195"/>
      <c r="X58" s="209"/>
    </row>
    <row r="59" spans="1:24" s="46" customFormat="1" ht="14.25" thickBot="1">
      <c r="A59" s="1" t="s">
        <v>310</v>
      </c>
      <c r="B59" s="3"/>
      <c r="C59" s="196" t="s">
        <v>311</v>
      </c>
      <c r="D59" s="197"/>
      <c r="E59" s="198"/>
      <c r="F59" s="199"/>
      <c r="G59" s="199"/>
      <c r="H59" s="199"/>
      <c r="I59" s="199"/>
      <c r="J59" s="197"/>
      <c r="K59" s="197"/>
      <c r="L59" s="197"/>
      <c r="M59" s="181">
        <v>92572055</v>
      </c>
      <c r="N59" s="182"/>
      <c r="X59" s="209"/>
    </row>
    <row r="60" spans="1:24" s="46" customFormat="1" ht="6.75" customHeight="1">
      <c r="A60" s="1"/>
      <c r="B60" s="3"/>
      <c r="C60" s="147"/>
      <c r="D60" s="147"/>
      <c r="E60" s="200"/>
      <c r="F60" s="201"/>
      <c r="G60" s="201"/>
      <c r="H60" s="201"/>
      <c r="I60" s="202"/>
      <c r="J60" s="203"/>
      <c r="K60" s="203"/>
      <c r="L60" s="203"/>
      <c r="M60" s="3"/>
      <c r="N60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dcterms:created xsi:type="dcterms:W3CDTF">2021-05-18T06:09:34Z</dcterms:created>
  <dcterms:modified xsi:type="dcterms:W3CDTF">2021-05-18T07:53:05Z</dcterms:modified>
</cp:coreProperties>
</file>