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530"/>
  <workbookPr/>
  <xr:revisionPtr xr6:coauthVersionLast="47" xr6:coauthVersionMax="47" documentId="13_ncr:1_{24F305BA-ABF8-4E01-BFCE-2E42EB3D5E07}" revIDLastSave="0" xr10:uidLastSave="{00000000-0000-0000-0000-000000000000}"/>
  <bookViews>
    <workbookView xr2:uid="{00000000-000D-0000-FFFF-FFFF00000000}" windowHeight="15720" windowWidth="29040" xWindow="-120" yWindow="-120"/>
  </bookViews>
  <sheets>
    <sheet r:id="rId1" name="総括表" sheetId="10"/>
    <sheet r:id="rId2" name="普通会計の状況" sheetId="11"/>
    <sheet r:id="rId3" name="各会計、関係団体の財政状況及び健全化判断比率" sheetId="12"/>
    <sheet r:id="rId4" name="財政比較分析表" sheetId="13"/>
    <sheet r:id="rId5" name="経常経費分析表（経常収支比率の分析）" sheetId="14"/>
    <sheet r:id="rId6" name="経常経費分析表（人件費・公債費・普通建設事業費の分析）" sheetId="15"/>
    <sheet r:id="rId7" name="性質別歳出決算分析表（住民一人当たりのコスト）" sheetId="16"/>
    <sheet r:id="rId8" name="目的別歳出決算分析表（住民一人当たりのコスト）" sheetId="17"/>
    <sheet r:id="rId9" name="実質収支比率等に係る経年分析" sheetId="4"/>
    <sheet r:id="rId10" name="連結実質赤字比率に係る赤字・黒字の構成分析" sheetId="5"/>
    <sheet r:id="rId11" name="実質公債費比率（分子）の構造" sheetId="6"/>
    <sheet r:id="rId12" name="将来負担比率（分子）の構造" sheetId="7"/>
    <sheet r:id="rId13" name="基金残高に係る経年分析" sheetId="8"/>
    <sheet r:id="rId14" name="データシート" sheetId="9" state="hidden"/>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102" i="12" l="1"/>
  <c r="DB102" i="12"/>
  <c r="CW102" i="12"/>
  <c r="CR102" i="12"/>
  <c r="AF88" i="12"/>
  <c r="AU63" i="12"/>
  <c r="AP63" i="12"/>
  <c r="AP23" i="12"/>
  <c r="AF23" i="12"/>
  <c r="AA23" i="12"/>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U37" i="10" s="1"/>
  <c r="AM34" i="10" l="1"/>
  <c r="BW34" i="10" l="1"/>
  <c r="BW35" i="10" s="1"/>
  <c r="BW36" i="10" s="1"/>
  <c r="BW37" i="10" s="1"/>
  <c r="BW38" i="10" s="1"/>
  <c r="BW39" i="10" s="1"/>
  <c r="CO34" i="10" l="1"/>
  <c r="CO35" i="10" s="1"/>
</calcChain>
</file>

<file path=xl/sharedStrings.xml><?xml version="1.0" encoding="utf-8"?>
<sst xmlns="http://schemas.openxmlformats.org/spreadsheetml/2006/main" count="1112" uniqueCount="565">
  <si>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</si>
  <si>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</si>
  <si>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</si>
  <si>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</si>
  <si>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</si>
  <si>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</si>
  <si>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</si>
  <si>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</si>
  <si>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</si>
  <si>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</si>
  <si>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</si>
  <si>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</si>
  <si>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</si>
  <si>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</si>
  <si>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</si>
  <si>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</si>
  <si>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</si>
  <si>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</si>
  <si>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</si>
  <si>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</si>
  <si>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</si>
  <si>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</si>
  <si>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</si>
  <si>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</si>
  <si>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</si>
  <si>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</si>
  <si>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</si>
  <si>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</si>
  <si>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</si>
  <si>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</si>
  <si>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</si>
  <si>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</si>
  <si>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</si>
  <si>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</si>
  <si>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</si>
  <si>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</si>
  <si>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</si>
  <si>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</si>
  <si>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</si>
  <si>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</si>
  <si>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</si>
  <si>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</si>
  <si>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</si>
  <si>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</si>
  <si>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</si>
  <si>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</si>
  <si>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</si>
  <si>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</si>
  <si>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</si>
  <si>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</si>
  <si>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</si>
  <si>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</si>
  <si>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</si>
  <si>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</si>
  <si>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</si>
  <si>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</si>
  <si>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</si>
  <si>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</si>
  <si>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</si>
  <si>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</si>
  <si>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</si>
  <si>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</si>
  <si>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</si>
  <si>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</si>
  <si>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</si>
  <si>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</si>
  <si>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</si>
  <si>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</si>
  <si>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</si>
  <si>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</si>
  <si>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</si>
  <si>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</si>
  <si>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</si>
  <si>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</si>
  <si>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</si>
  <si>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</si>
  <si>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</si>
  <si>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</si>
  <si>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</si>
  <si>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千葉県</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</si>
  <si>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</si>
  <si>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</si>
  <si>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</si>
  <si>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</si>
  <si>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</si>
  <si>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</si>
  <si>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</si>
  <si>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</si>
  <si>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</si>
  <si>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</si>
  <si>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</si>
  <si>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</si>
  <si>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</si>
  <si>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</si>
  <si>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浦安市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</si>
  <si>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</si>
  <si>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</si>
  <si>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</si>
  <si>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</si>
  <si>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</si>
  <si>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</si>
  <si>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</si>
  <si>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</si>
  <si>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</si>
  <si>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</si>
  <si>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</si>
  <si>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</si>
  <si>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</si>
  <si>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</si>
  <si>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</si>
  <si>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</si>
  <si>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</si>
  <si>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</si>
  <si>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</si>
  <si>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</si>
  <si>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</si>
  <si>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</si>
  <si>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</si>
  <si>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</si>
  <si>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</si>
  <si>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</si>
  <si>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</si>
  <si>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</si>
  <si>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</si>
  <si>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</si>
  <si>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</si>
  <si>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</si>
  <si>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</si>
  <si>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</si>
  <si>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</si>
  <si>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</si>
  <si>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</si>
  <si>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</si>
  <si>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</si>
  <si>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</si>
  <si>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</si>
  <si>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</si>
  <si>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</si>
  <si>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</si>
  <si>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</si>
  <si>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</si>
  <si>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</si>
  <si>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</si>
  <si>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</si>
  <si>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</si>
  <si>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</si>
  <si>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</si>
  <si>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</si>
  <si>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</si>
  <si>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</si>
  <si>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</si>
  <si>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</si>
  <si>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</si>
  <si>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</si>
  <si>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</si>
  <si>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</si>
  <si>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</si>
  <si>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</si>
  <si>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</si>
  <si>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</si>
  <si>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</si>
  <si>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</si>
  <si>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</si>
  <si>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</si>
  <si>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</si>
  <si>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</si>
  <si>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</si>
  <si>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</si>
  <si>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</si>
  <si>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</si>
  <si>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</si>
  <si>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</si>
  <si>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</si>
  <si>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</si>
  <si>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</si>
  <si>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</si>
  <si>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</si>
  <si>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</si>
  <si>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</si>
  <si>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</si>
  <si>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</si>
  <si>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</si>
  <si>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</si>
  <si>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</si>
  <si>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</si>
  <si>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</si>
  <si>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</si>
  <si>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</si>
  <si>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</si>
  <si>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</si>
  <si>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</si>
  <si>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</si>
  <si>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</si>
  <si>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</si>
  <si>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</si>
  <si>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</si>
  <si>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</si>
  <si>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</si>
  <si>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</si>
  <si>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</si>
  <si>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</si>
  <si>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</si>
  <si>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</si>
  <si>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千葉県浦安市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</si>
  <si>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</si>
  <si>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</si>
  <si>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</si>
  <si>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</si>
  <si>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</si>
  <si>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</si>
  <si>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</si>
  <si>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</si>
  <si>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</si>
  <si>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</si>
  <si>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</si>
  <si>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</si>
  <si>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</si>
  <si>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</si>
  <si>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</si>
  <si>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</si>
  <si>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</si>
  <si>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</si>
  <si>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</si>
  <si>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</si>
  <si>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</si>
  <si>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</si>
  <si>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</si>
  <si>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</si>
  <si>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</si>
  <si>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</si>
  <si>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</si>
  <si>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</si>
  <si>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</si>
  <si>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</si>
  <si>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</si>
  <si>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</si>
  <si>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</si>
  <si>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</si>
  <si>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</si>
  <si>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</si>
  <si>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</si>
  <si>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</si>
  <si>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</si>
  <si>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</si>
  <si>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</si>
  <si>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</si>
  <si>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</si>
  <si>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</si>
  <si>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</si>
  <si>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</si>
  <si>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</si>
  <si>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</si>
  <si>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</si>
  <si>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</si>
  <si>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</si>
  <si>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</si>
  <si>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</si>
  <si>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</si>
  <si>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</si>
  <si>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</si>
  <si>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</si>
  <si>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</si>
  <si>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</si>
  <si>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</si>
  <si>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</si>
  <si>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</si>
  <si>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</si>
  <si>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</si>
  <si>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</si>
  <si>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</si>
  <si>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</si>
  <si>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</si>
  <si>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</si>
  <si>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</si>
  <si>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</si>
  <si>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</si>
  <si>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</si>
  <si>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</si>
  <si>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</si>
  <si>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</si>
  <si>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</si>
  <si>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</si>
  <si>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</si>
  <si>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</si>
  <si>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</si>
  <si>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</si>
  <si>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</si>
  <si>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</si>
  <si>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</si>
  <si>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</si>
  <si>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</si>
  <si>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</si>
  <si>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</si>
  <si>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</si>
  <si>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</si>
  <si>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</si>
  <si>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</si>
  <si>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</si>
  <si>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</si>
  <si>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</si>
  <si>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</si>
  <si>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</si>
  <si>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</si>
  <si>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</si>
  <si>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</si>
  <si>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</si>
  <si>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</si>
  <si>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</si>
  <si>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</si>
  <si>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</si>
  <si>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</si>
  <si>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</si>
  <si>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</si>
  <si>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</si>
  <si>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</si>
  <si>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</si>
  <si>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</si>
  <si>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</si>
  <si>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</si>
  <si>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</si>
  <si>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</si>
  <si>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</si>
  <si>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</si>
  <si>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</si>
  <si>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</si>
  <si>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</si>
  <si>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</si>
  <si>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</si>
  <si>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</si>
  <si>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</si>
  <si>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</si>
  <si>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</si>
  <si>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</si>
  <si>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</si>
  <si>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</si>
  <si>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</si>
  <si>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</si>
  <si>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</si>
  <si>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</si>
  <si>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</si>
  <si>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</si>
  <si>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</si>
  <si>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</si>
  <si>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</si>
  <si>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</si>
  <si>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</si>
  <si>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</si>
  <si>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</si>
  <si>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</si>
  <si>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</si>
  <si>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</si>
  <si>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</si>
  <si>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</si>
  <si>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</si>
  <si>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千葉県浦安市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</si>
  <si>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</si>
  <si>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</si>
  <si>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</si>
  <si>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</si>
  <si>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</si>
  <si>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</si>
  <si>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</si>
  <si>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</si>
  <si>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</si>
  <si>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</si>
  <si>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</si>
  <si>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</si>
  <si>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</si>
  <si>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</si>
  <si>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</si>
  <si>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</si>
  <si>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</si>
  <si>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</si>
  <si>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</si>
  <si>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</si>
  <si>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浦安市墓地公園事業特別会計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</si>
  <si>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</si>
  <si>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</si>
  <si>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</si>
  <si>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</si>
  <si>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</si>
  <si>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</si>
  <si>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</si>
  <si>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</si>
  <si>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</si>
  <si>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</si>
  <si>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</si>
  <si>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</si>
  <si>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</si>
  <si>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浦安市国民健康保険特別会計</t>
    <phoneticPr fontId="5"/>
  </si>
  <si>
    <t>浦安市介護保険特別会計（保険事業勘定）</t>
    <phoneticPr fontId="5"/>
  </si>
  <si>
    <t>浦安市介護保険特別会計（介護サービス事業勘定）</t>
    <phoneticPr fontId="5"/>
  </si>
  <si>
    <t>浦安市後期高齢者医療特別会計</t>
    <phoneticPr fontId="5"/>
  </si>
  <si>
    <t>浦安市下水道事業会計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</si>
  <si>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</si>
  <si>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</si>
  <si>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</si>
  <si>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</si>
  <si>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</si>
  <si>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</si>
  <si>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</si>
  <si>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</si>
  <si>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</si>
  <si>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</si>
  <si>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</si>
  <si>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</si>
  <si>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</si>
  <si>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</si>
  <si>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</si>
  <si>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</si>
  <si>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</si>
  <si>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</si>
  <si>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</si>
  <si>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</si>
  <si>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</si>
  <si>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</si>
  <si>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</si>
  <si>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</si>
  <si>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</si>
  <si>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</si>
  <si>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</si>
  <si>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</si>
  <si>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</si>
  <si>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</si>
  <si>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</si>
  <si>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</si>
  <si>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</si>
  <si>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</si>
  <si>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</si>
  <si>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</si>
  <si>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</si>
  <si>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</si>
  <si>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</si>
  <si>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</si>
  <si>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</si>
  <si>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</si>
  <si>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</si>
  <si>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</si>
  <si>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</si>
  <si>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</si>
  <si>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</si>
  <si>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</si>
  <si>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</si>
  <si>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</si>
  <si>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</si>
  <si>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</si>
  <si>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</si>
  <si>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</si>
  <si>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</si>
  <si>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</si>
  <si>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</si>
  <si>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</si>
  <si>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</si>
  <si>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</si>
  <si>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</si>
  <si>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</si>
  <si>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</si>
  <si>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</si>
  <si>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</si>
  <si>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</si>
  <si>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</si>
  <si>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</si>
  <si>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</si>
  <si>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</si>
  <si>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</si>
  <si>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</si>
  <si>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</si>
  <si>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</si>
  <si>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</si>
  <si>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</si>
  <si>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</si>
  <si>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</si>
  <si>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</si>
  <si>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</si>
  <si>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</si>
  <si>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</si>
  <si>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</si>
  <si>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</si>
  <si>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</si>
  <si>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</si>
  <si>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</si>
  <si>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</si>
  <si>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</si>
  <si>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</si>
  <si>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</si>
  <si>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</si>
  <si>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</si>
  <si>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</si>
  <si>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</si>
  <si>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</si>
  <si>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</si>
  <si>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</si>
  <si>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</si>
  <si>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</si>
  <si>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</si>
  <si>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</si>
  <si>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</si>
  <si>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</si>
  <si>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</si>
  <si>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</si>
  <si>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</si>
  <si>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</si>
  <si>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</si>
  <si>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</si>
  <si>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</si>
  <si>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</si>
  <si>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</si>
  <si>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</si>
  <si>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</si>
  <si>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</si>
  <si>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</si>
  <si>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</si>
  <si>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</si>
  <si>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</si>
  <si>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</si>
  <si>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</si>
  <si>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</si>
  <si>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</si>
  <si>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</si>
  <si>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</si>
  <si>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</si>
  <si>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</si>
  <si>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</si>
  <si>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</si>
  <si>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</si>
  <si>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</si>
  <si>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</si>
  <si>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</si>
  <si>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</si>
  <si>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</si>
  <si>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1.52</t>
  </si>
  <si>
    <t>▲ 0.66</t>
  </si>
  <si>
    <t>▲ 1.17</t>
  </si>
  <si>
    <t>▲ 0.39</t>
  </si>
  <si>
    <t>一般会計</t>
  </si>
  <si>
    <t>浦安市下水道事業会計</t>
  </si>
  <si>
    <t>浦安市介護保険特別会計（介護サービス事業勘定）</t>
  </si>
  <si>
    <t>浦安市介護保険特別会計（保険事業勘定）</t>
  </si>
  <si>
    <t>浦安市国民健康保険特別会計</t>
  </si>
  <si>
    <t>浦安市後期高齢者医療特別会計</t>
  </si>
  <si>
    <t>浦安市墓地公園事業特別会計</t>
  </si>
  <si>
    <t>その他会計（赤字）</t>
  </si>
  <si>
    <t>その他会計（黒字）</t>
  </si>
  <si>
    <t>R02</t>
    <phoneticPr fontId="5"/>
  </si>
  <si>
    <t>R03</t>
    <phoneticPr fontId="5"/>
  </si>
  <si>
    <t>R04</t>
    <phoneticPr fontId="5"/>
  </si>
  <si>
    <t>R05</t>
    <phoneticPr fontId="5"/>
  </si>
  <si>
    <t>R06</t>
    <phoneticPr fontId="5"/>
  </si>
  <si>
    <t>-</t>
    <phoneticPr fontId="2"/>
  </si>
  <si>
    <t>うらやす財団</t>
    <rPh sb="4" eb="6">
      <t>ザイダン</t>
    </rPh>
    <phoneticPr fontId="38"/>
  </si>
  <si>
    <t>浦安市土地開発公社</t>
    <rPh sb="0" eb="3">
      <t>ウラヤスシ</t>
    </rPh>
    <rPh sb="3" eb="5">
      <t>トチ</t>
    </rPh>
    <rPh sb="5" eb="7">
      <t>カイハツ</t>
    </rPh>
    <rPh sb="7" eb="9">
      <t>コウシャ</t>
    </rPh>
    <phoneticPr fontId="38"/>
  </si>
  <si>
    <t>千葉県市町村総合事務組合（一般会計）</t>
    <rPh sb="0" eb="3">
      <t>チバケン</t>
    </rPh>
    <rPh sb="3" eb="6">
      <t>シチョウソン</t>
    </rPh>
    <rPh sb="6" eb="8">
      <t>ソウゴウ</t>
    </rPh>
    <rPh sb="8" eb="10">
      <t>ジム</t>
    </rPh>
    <rPh sb="10" eb="12">
      <t>クミアイ</t>
    </rPh>
    <rPh sb="13" eb="15">
      <t>イッパン</t>
    </rPh>
    <rPh sb="15" eb="17">
      <t>カイケイ</t>
    </rPh>
    <phoneticPr fontId="2"/>
  </si>
  <si>
    <t>千葉県市町村総合事務組合（千葉県自治会館管理運営特別会計）</t>
    <rPh sb="0" eb="3">
      <t>チバケン</t>
    </rPh>
    <rPh sb="3" eb="6">
      <t>シチョウソン</t>
    </rPh>
    <rPh sb="6" eb="8">
      <t>ソウゴウ</t>
    </rPh>
    <rPh sb="8" eb="10">
      <t>ジム</t>
    </rPh>
    <rPh sb="10" eb="12">
      <t>クミアイ</t>
    </rPh>
    <rPh sb="13" eb="16">
      <t>チバケン</t>
    </rPh>
    <rPh sb="16" eb="18">
      <t>ジチ</t>
    </rPh>
    <rPh sb="18" eb="20">
      <t>カイカン</t>
    </rPh>
    <rPh sb="20" eb="22">
      <t>カンリ</t>
    </rPh>
    <rPh sb="22" eb="24">
      <t>ウンエイ</t>
    </rPh>
    <rPh sb="24" eb="26">
      <t>トクベツ</t>
    </rPh>
    <rPh sb="26" eb="28">
      <t>カイケイ</t>
    </rPh>
    <phoneticPr fontId="2"/>
  </si>
  <si>
    <t>千葉県市町村総合事務組合（千葉県自治研修センター特別会計）</t>
  </si>
  <si>
    <t>千葉県市町村総合事務組合（千葉県市町村交通災害共済特別会計）</t>
  </si>
  <si>
    <t>千葉県後期高齢者医療広域連合（一般会計）</t>
  </si>
  <si>
    <t>千葉県後期高齢者医療広域連合（後期高齢者医療特別会計）</t>
  </si>
  <si>
    <t>-</t>
    <phoneticPr fontId="2"/>
  </si>
  <si>
    <t>-</t>
    <phoneticPr fontId="2"/>
  </si>
  <si>
    <t>-</t>
    <phoneticPr fontId="2"/>
  </si>
  <si>
    <t>公共施設修繕基金</t>
    <rPh sb="0" eb="2">
      <t>コウキョウ</t>
    </rPh>
    <rPh sb="2" eb="4">
      <t>シセツ</t>
    </rPh>
    <rPh sb="4" eb="6">
      <t>シュウゼン</t>
    </rPh>
    <rPh sb="6" eb="8">
      <t>キキン</t>
    </rPh>
    <phoneticPr fontId="5"/>
  </si>
  <si>
    <t>墓地公園事業基金</t>
    <rPh sb="0" eb="2">
      <t>ボチ</t>
    </rPh>
    <rPh sb="2" eb="4">
      <t>コウエン</t>
    </rPh>
    <rPh sb="4" eb="6">
      <t>ジギョウ</t>
    </rPh>
    <rPh sb="6" eb="8">
      <t>キキン</t>
    </rPh>
    <phoneticPr fontId="38"/>
  </si>
  <si>
    <t>国際交流基金</t>
    <rPh sb="0" eb="2">
      <t>コクサイ</t>
    </rPh>
    <rPh sb="2" eb="4">
      <t>コウリュウ</t>
    </rPh>
    <rPh sb="4" eb="6">
      <t>キキン</t>
    </rPh>
    <phoneticPr fontId="38"/>
  </si>
  <si>
    <t>救急医療体制維持確保臨時基金</t>
    <rPh sb="0" eb="2">
      <t>キュウキュウ</t>
    </rPh>
    <rPh sb="2" eb="4">
      <t>イリョウ</t>
    </rPh>
    <rPh sb="4" eb="6">
      <t>タイセイ</t>
    </rPh>
    <rPh sb="6" eb="8">
      <t>イジ</t>
    </rPh>
    <rPh sb="8" eb="10">
      <t>カクホ</t>
    </rPh>
    <rPh sb="10" eb="12">
      <t>リンジ</t>
    </rPh>
    <rPh sb="12" eb="14">
      <t>キキン</t>
    </rPh>
    <phoneticPr fontId="38"/>
  </si>
  <si>
    <t>非核平和事業基金</t>
    <rPh sb="0" eb="2">
      <t>ヒカク</t>
    </rPh>
    <rPh sb="2" eb="4">
      <t>ヘイワ</t>
    </rPh>
    <rPh sb="4" eb="6">
      <t>ジギョウ</t>
    </rPh>
    <rPh sb="6" eb="8">
      <t>キキン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</si>
</sst>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84"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6D60-432D-AD40-7E9CE7DB122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59420</c:v>
                </c:pt>
                <c:pt idx="1">
                  <c:v>39238</c:v>
                </c:pt>
                <c:pt idx="2">
                  <c:v>36811</c:v>
                </c:pt>
                <c:pt idx="3">
                  <c:v>60352</c:v>
                </c:pt>
                <c:pt idx="4">
                  <c:v>80398</c:v>
                </c:pt>
              </c:numCache>
            </c:numRef>
          </c:val>
          <c:smooth val="0"/>
          <c:extLst>
            <c:ext xmlns:c16="http://schemas.microsoft.com/office/drawing/2014/chart" uri="{C3380CC4-5D6E-409C-BE32-E72D297353CC}">
              <c16:uniqueId val="{00000001-6D60-432D-AD40-7E9CE7DB122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4.13</c:v>
                </c:pt>
                <c:pt idx="1">
                  <c:v>3.7</c:v>
                </c:pt>
                <c:pt idx="2">
                  <c:v>3.4</c:v>
                </c:pt>
                <c:pt idx="3">
                  <c:v>3.69</c:v>
                </c:pt>
                <c:pt idx="4">
                  <c:v>4.74</c:v>
                </c:pt>
              </c:numCache>
            </c:numRef>
          </c:val>
          <c:extLst>
            <c:ext xmlns:c16="http://schemas.microsoft.com/office/drawing/2014/chart" uri="{C3380CC4-5D6E-409C-BE32-E72D297353CC}">
              <c16:uniqueId val="{00000000-1623-4836-8DF3-1D34999FBC9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16.2</c:v>
                </c:pt>
                <c:pt idx="1">
                  <c:v>19.47</c:v>
                </c:pt>
                <c:pt idx="2">
                  <c:v>19.89</c:v>
                </c:pt>
                <c:pt idx="3">
                  <c:v>19.559999999999999</c:v>
                </c:pt>
                <c:pt idx="4">
                  <c:v>34.74</c:v>
                </c:pt>
              </c:numCache>
            </c:numRef>
          </c:val>
          <c:extLst>
            <c:ext xmlns:c16="http://schemas.microsoft.com/office/drawing/2014/chart" uri="{C3380CC4-5D6E-409C-BE32-E72D297353CC}">
              <c16:uniqueId val="{00000001-1623-4836-8DF3-1D34999FBC9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-1.52</c:v>
                </c:pt>
                <c:pt idx="1">
                  <c:v>-0.66</c:v>
                </c:pt>
                <c:pt idx="2">
                  <c:v>-1.17</c:v>
                </c:pt>
                <c:pt idx="3">
                  <c:v>-0.39</c:v>
                </c:pt>
                <c:pt idx="4">
                  <c:v>16.09</c:v>
                </c:pt>
              </c:numCache>
            </c:numRef>
          </c:val>
          <c:smooth val="0"/>
          <c:extLst>
            <c:ext xmlns:c16="http://schemas.microsoft.com/office/drawing/2014/chart" uri="{C3380CC4-5D6E-409C-BE32-E72D297353CC}">
              <c16:uniqueId val="{00000002-1623-4836-8DF3-1D34999FBC9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F8F-4F78-9E7C-3375C252DA1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F8F-4F78-9E7C-3375C252DA1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F8F-4F78-9E7C-3375C252DA1C}"/>
            </c:ext>
          </c:extLst>
        </c:ser>
        <c:ser>
          <c:idx val="3"/>
          <c:order val="3"/>
          <c:tx>
            <c:strRef>
              <c:f>データシート!$A$30</c:f>
              <c:strCache>
                <c:ptCount val="1"/>
                <c:pt idx="0">
                  <c:v>浦安市墓地公園事業特別会計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0.15</c:v>
                </c:pt>
                <c:pt idx="4">
                  <c:v>#N/A</c:v>
                </c:pt>
                <c:pt idx="5">
                  <c:v>0</c:v>
                </c:pt>
                <c:pt idx="6">
                  <c:v>#N/A</c:v>
                </c:pt>
                <c:pt idx="7">
                  <c:v>0</c:v>
                </c:pt>
                <c:pt idx="8">
                  <c:v>#N/A</c:v>
                </c:pt>
                <c:pt idx="9">
                  <c:v>0.02</c:v>
                </c:pt>
              </c:numCache>
            </c:numRef>
          </c:val>
          <c:extLst>
            <c:ext xmlns:c16="http://schemas.microsoft.com/office/drawing/2014/chart" uri="{C3380CC4-5D6E-409C-BE32-E72D297353CC}">
              <c16:uniqueId val="{00000003-0F8F-4F78-9E7C-3375C252DA1C}"/>
            </c:ext>
          </c:extLst>
        </c:ser>
        <c:ser>
          <c:idx val="4"/>
          <c:order val="4"/>
          <c:tx>
            <c:strRef>
              <c:f>データシート!$A$31</c:f>
              <c:strCache>
                <c:ptCount val="1"/>
                <c:pt idx="0">
                  <c:v>浦安市後期高齢者医療特別会計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0.02</c:v>
                </c:pt>
                <c:pt idx="4">
                  <c:v>#N/A</c:v>
                </c:pt>
                <c:pt idx="5">
                  <c:v>0.01</c:v>
                </c:pt>
                <c:pt idx="6">
                  <c:v>#N/A</c:v>
                </c:pt>
                <c:pt idx="7">
                  <c:v>0.01</c:v>
                </c:pt>
                <c:pt idx="8">
                  <c:v>#N/A</c:v>
                </c:pt>
                <c:pt idx="9">
                  <c:v>0.02</c:v>
                </c:pt>
              </c:numCache>
            </c:numRef>
          </c:val>
          <c:extLst>
            <c:ext xmlns:c16="http://schemas.microsoft.com/office/drawing/2014/chart" uri="{C3380CC4-5D6E-409C-BE32-E72D297353CC}">
              <c16:uniqueId val="{00000004-0F8F-4F78-9E7C-3375C252DA1C}"/>
            </c:ext>
          </c:extLst>
        </c:ser>
        <c:ser>
          <c:idx val="5"/>
          <c:order val="5"/>
          <c:tx>
            <c:strRef>
              <c:f>データシート!$A$32</c:f>
              <c:strCache>
                <c:ptCount val="1"/>
                <c:pt idx="0">
                  <c:v>浦安市国民健康保険特別会計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0.13</c:v>
                </c:pt>
                <c:pt idx="2">
                  <c:v>#N/A</c:v>
                </c:pt>
                <c:pt idx="3">
                  <c:v>0.1</c:v>
                </c:pt>
                <c:pt idx="4">
                  <c:v>#N/A</c:v>
                </c:pt>
                <c:pt idx="5">
                  <c:v>0.14000000000000001</c:v>
                </c:pt>
                <c:pt idx="6">
                  <c:v>#N/A</c:v>
                </c:pt>
                <c:pt idx="7">
                  <c:v>0.13</c:v>
                </c:pt>
                <c:pt idx="8">
                  <c:v>#N/A</c:v>
                </c:pt>
                <c:pt idx="9">
                  <c:v>7.0000000000000007E-2</c:v>
                </c:pt>
              </c:numCache>
            </c:numRef>
          </c:val>
          <c:extLst>
            <c:ext xmlns:c16="http://schemas.microsoft.com/office/drawing/2014/chart" uri="{C3380CC4-5D6E-409C-BE32-E72D297353CC}">
              <c16:uniqueId val="{00000005-0F8F-4F78-9E7C-3375C252DA1C}"/>
            </c:ext>
          </c:extLst>
        </c:ser>
        <c:ser>
          <c:idx val="6"/>
          <c:order val="6"/>
          <c:tx>
            <c:strRef>
              <c:f>データシート!$A$33</c:f>
              <c:strCache>
                <c:ptCount val="1"/>
                <c:pt idx="0">
                  <c:v>浦安市介護保険特別会計（保険事業勘定）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0.28000000000000003</c:v>
                </c:pt>
                <c:pt idx="2">
                  <c:v>#N/A</c:v>
                </c:pt>
                <c:pt idx="3">
                  <c:v>0.49</c:v>
                </c:pt>
                <c:pt idx="4">
                  <c:v>#N/A</c:v>
                </c:pt>
                <c:pt idx="5">
                  <c:v>0.36</c:v>
                </c:pt>
                <c:pt idx="6">
                  <c:v>#N/A</c:v>
                </c:pt>
                <c:pt idx="7">
                  <c:v>0.16</c:v>
                </c:pt>
                <c:pt idx="8">
                  <c:v>#N/A</c:v>
                </c:pt>
                <c:pt idx="9">
                  <c:v>0.11</c:v>
                </c:pt>
              </c:numCache>
            </c:numRef>
          </c:val>
          <c:extLst>
            <c:ext xmlns:c16="http://schemas.microsoft.com/office/drawing/2014/chart" uri="{C3380CC4-5D6E-409C-BE32-E72D297353CC}">
              <c16:uniqueId val="{00000006-0F8F-4F78-9E7C-3375C252DA1C}"/>
            </c:ext>
          </c:extLst>
        </c:ser>
        <c:ser>
          <c:idx val="7"/>
          <c:order val="7"/>
          <c:tx>
            <c:strRef>
              <c:f>データシート!$A$34</c:f>
              <c:strCache>
                <c:ptCount val="1"/>
                <c:pt idx="0">
                  <c:v>浦安市介護保険特別会計（介護サービス事業勘定）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0.2</c:v>
                </c:pt>
                <c:pt idx="2">
                  <c:v>#N/A</c:v>
                </c:pt>
                <c:pt idx="3">
                  <c:v>0.13</c:v>
                </c:pt>
                <c:pt idx="4">
                  <c:v>#N/A</c:v>
                </c:pt>
                <c:pt idx="5">
                  <c:v>0.22</c:v>
                </c:pt>
                <c:pt idx="6">
                  <c:v>#N/A</c:v>
                </c:pt>
                <c:pt idx="7">
                  <c:v>0.3</c:v>
                </c:pt>
                <c:pt idx="8">
                  <c:v>#N/A</c:v>
                </c:pt>
                <c:pt idx="9">
                  <c:v>0.23</c:v>
                </c:pt>
              </c:numCache>
            </c:numRef>
          </c:val>
          <c:extLst>
            <c:ext xmlns:c16="http://schemas.microsoft.com/office/drawing/2014/chart" uri="{C3380CC4-5D6E-409C-BE32-E72D297353CC}">
              <c16:uniqueId val="{00000007-0F8F-4F78-9E7C-3375C252DA1C}"/>
            </c:ext>
          </c:extLst>
        </c:ser>
        <c:ser>
          <c:idx val="8"/>
          <c:order val="8"/>
          <c:tx>
            <c:strRef>
              <c:f>データシート!$A$35</c:f>
              <c:strCache>
                <c:ptCount val="1"/>
                <c:pt idx="0">
                  <c:v>浦安市下水道事業会計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0.27</c:v>
                </c:pt>
                <c:pt idx="2">
                  <c:v>#N/A</c:v>
                </c:pt>
                <c:pt idx="3">
                  <c:v>0</c:v>
                </c:pt>
                <c:pt idx="4">
                  <c:v>#N/A</c:v>
                </c:pt>
                <c:pt idx="5">
                  <c:v>0.86</c:v>
                </c:pt>
                <c:pt idx="6">
                  <c:v>#N/A</c:v>
                </c:pt>
                <c:pt idx="7">
                  <c:v>1.17</c:v>
                </c:pt>
                <c:pt idx="8">
                  <c:v>#N/A</c:v>
                </c:pt>
                <c:pt idx="9">
                  <c:v>1.44</c:v>
                </c:pt>
              </c:numCache>
            </c:numRef>
          </c:val>
          <c:extLst>
            <c:ext xmlns:c16="http://schemas.microsoft.com/office/drawing/2014/chart" uri="{C3380CC4-5D6E-409C-BE32-E72D297353CC}">
              <c16:uniqueId val="{00000008-0F8F-4F78-9E7C-3375C252DA1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4.1100000000000003</c:v>
                </c:pt>
                <c:pt idx="2">
                  <c:v>#N/A</c:v>
                </c:pt>
                <c:pt idx="3">
                  <c:v>3.54</c:v>
                </c:pt>
                <c:pt idx="4">
                  <c:v>#N/A</c:v>
                </c:pt>
                <c:pt idx="5">
                  <c:v>3.39</c:v>
                </c:pt>
                <c:pt idx="6">
                  <c:v>#N/A</c:v>
                </c:pt>
                <c:pt idx="7">
                  <c:v>3.68</c:v>
                </c:pt>
                <c:pt idx="8">
                  <c:v>#N/A</c:v>
                </c:pt>
                <c:pt idx="9">
                  <c:v>4.71</c:v>
                </c:pt>
              </c:numCache>
            </c:numRef>
          </c:val>
          <c:extLst>
            <c:ext xmlns:c16="http://schemas.microsoft.com/office/drawing/2014/chart" uri="{C3380CC4-5D6E-409C-BE32-E72D297353CC}">
              <c16:uniqueId val="{00000009-0F8F-4F78-9E7C-3375C252DA1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1758</c:v>
                </c:pt>
                <c:pt idx="5">
                  <c:v>1624</c:v>
                </c:pt>
                <c:pt idx="8">
                  <c:v>1519</c:v>
                </c:pt>
                <c:pt idx="11">
                  <c:v>1361</c:v>
                </c:pt>
                <c:pt idx="14">
                  <c:v>1243</c:v>
                </c:pt>
              </c:numCache>
            </c:numRef>
          </c:val>
          <c:extLst>
            <c:ext xmlns:c16="http://schemas.microsoft.com/office/drawing/2014/chart" uri="{C3380CC4-5D6E-409C-BE32-E72D297353CC}">
              <c16:uniqueId val="{00000000-488E-4FD3-A04F-A428FD22A45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88E-4FD3-A04F-A428FD22A45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1245</c:v>
                </c:pt>
                <c:pt idx="3">
                  <c:v>1351</c:v>
                </c:pt>
                <c:pt idx="6">
                  <c:v>529</c:v>
                </c:pt>
                <c:pt idx="9">
                  <c:v>346</c:v>
                </c:pt>
                <c:pt idx="12">
                  <c:v>225</c:v>
                </c:pt>
              </c:numCache>
            </c:numRef>
          </c:val>
          <c:extLst>
            <c:ext xmlns:c16="http://schemas.microsoft.com/office/drawing/2014/chart" uri="{C3380CC4-5D6E-409C-BE32-E72D297353CC}">
              <c16:uniqueId val="{00000002-488E-4FD3-A04F-A428FD22A45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88E-4FD3-A04F-A428FD22A45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67</c:v>
                </c:pt>
                <c:pt idx="3">
                  <c:v>85</c:v>
                </c:pt>
                <c:pt idx="6">
                  <c:v>97</c:v>
                </c:pt>
                <c:pt idx="9">
                  <c:v>93</c:v>
                </c:pt>
                <c:pt idx="12">
                  <c:v>117</c:v>
                </c:pt>
              </c:numCache>
            </c:numRef>
          </c:val>
          <c:extLst>
            <c:ext xmlns:c16="http://schemas.microsoft.com/office/drawing/2014/chart" uri="{C3380CC4-5D6E-409C-BE32-E72D297353CC}">
              <c16:uniqueId val="{00000004-488E-4FD3-A04F-A428FD22A45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88E-4FD3-A04F-A428FD22A45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88E-4FD3-A04F-A428FD22A45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3691</c:v>
                </c:pt>
                <c:pt idx="3">
                  <c:v>3782</c:v>
                </c:pt>
                <c:pt idx="6">
                  <c:v>3992</c:v>
                </c:pt>
                <c:pt idx="9">
                  <c:v>4058</c:v>
                </c:pt>
                <c:pt idx="12">
                  <c:v>4356</c:v>
                </c:pt>
              </c:numCache>
            </c:numRef>
          </c:val>
          <c:extLst>
            <c:ext xmlns:c16="http://schemas.microsoft.com/office/drawing/2014/chart" uri="{C3380CC4-5D6E-409C-BE32-E72D297353CC}">
              <c16:uniqueId val="{00000007-488E-4FD3-A04F-A428FD22A45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3245</c:v>
                </c:pt>
                <c:pt idx="2">
                  <c:v>#N/A</c:v>
                </c:pt>
                <c:pt idx="3">
                  <c:v>#N/A</c:v>
                </c:pt>
                <c:pt idx="4">
                  <c:v>3594</c:v>
                </c:pt>
                <c:pt idx="5">
                  <c:v>#N/A</c:v>
                </c:pt>
                <c:pt idx="6">
                  <c:v>#N/A</c:v>
                </c:pt>
                <c:pt idx="7">
                  <c:v>3099</c:v>
                </c:pt>
                <c:pt idx="8">
                  <c:v>#N/A</c:v>
                </c:pt>
                <c:pt idx="9">
                  <c:v>#N/A</c:v>
                </c:pt>
                <c:pt idx="10">
                  <c:v>3136</c:v>
                </c:pt>
                <c:pt idx="11">
                  <c:v>#N/A</c:v>
                </c:pt>
                <c:pt idx="12">
                  <c:v>#N/A</c:v>
                </c:pt>
                <c:pt idx="13">
                  <c:v>3455</c:v>
                </c:pt>
                <c:pt idx="14">
                  <c:v>#N/A</c:v>
                </c:pt>
              </c:numCache>
            </c:numRef>
          </c:val>
          <c:smooth val="0"/>
          <c:extLst>
            <c:ext xmlns:c16="http://schemas.microsoft.com/office/drawing/2014/chart" uri="{C3380CC4-5D6E-409C-BE32-E72D297353CC}">
              <c16:uniqueId val="{00000008-488E-4FD3-A04F-A428FD22A45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13539</c:v>
                </c:pt>
                <c:pt idx="5">
                  <c:v>12164</c:v>
                </c:pt>
                <c:pt idx="8">
                  <c:v>11059</c:v>
                </c:pt>
                <c:pt idx="11">
                  <c:v>10031</c:v>
                </c:pt>
                <c:pt idx="14">
                  <c:v>8946</c:v>
                </c:pt>
              </c:numCache>
            </c:numRef>
          </c:val>
          <c:extLst>
            <c:ext xmlns:c16="http://schemas.microsoft.com/office/drawing/2014/chart" uri="{C3380CC4-5D6E-409C-BE32-E72D297353CC}">
              <c16:uniqueId val="{00000000-CED1-486A-BA56-9D4805AEFDF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3674</c:v>
                </c:pt>
                <c:pt idx="5">
                  <c:v>0</c:v>
                </c:pt>
                <c:pt idx="8">
                  <c:v>0</c:v>
                </c:pt>
                <c:pt idx="11">
                  <c:v>0</c:v>
                </c:pt>
                <c:pt idx="14">
                  <c:v>0</c:v>
                </c:pt>
              </c:numCache>
            </c:numRef>
          </c:val>
          <c:extLst>
            <c:ext xmlns:c16="http://schemas.microsoft.com/office/drawing/2014/chart" uri="{C3380CC4-5D6E-409C-BE32-E72D297353CC}">
              <c16:uniqueId val="{00000001-CED1-486A-BA56-9D4805AEFDF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13685</c:v>
                </c:pt>
                <c:pt idx="5">
                  <c:v>14658</c:v>
                </c:pt>
                <c:pt idx="8">
                  <c:v>15728</c:v>
                </c:pt>
                <c:pt idx="11">
                  <c:v>16083</c:v>
                </c:pt>
                <c:pt idx="14">
                  <c:v>23889</c:v>
                </c:pt>
              </c:numCache>
            </c:numRef>
          </c:val>
          <c:extLst>
            <c:ext xmlns:c16="http://schemas.microsoft.com/office/drawing/2014/chart" uri="{C3380CC4-5D6E-409C-BE32-E72D297353CC}">
              <c16:uniqueId val="{00000002-CED1-486A-BA56-9D4805AEFDF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ED1-486A-BA56-9D4805AEFDF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D1-486A-BA56-9D4805AEFDF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D1-486A-BA56-9D4805AEFDF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8759</c:v>
                </c:pt>
                <c:pt idx="3">
                  <c:v>9072</c:v>
                </c:pt>
                <c:pt idx="6">
                  <c:v>9293</c:v>
                </c:pt>
                <c:pt idx="9">
                  <c:v>9181</c:v>
                </c:pt>
                <c:pt idx="12">
                  <c:v>9411</c:v>
                </c:pt>
              </c:numCache>
            </c:numRef>
          </c:val>
          <c:extLst>
            <c:ext xmlns:c16="http://schemas.microsoft.com/office/drawing/2014/chart" uri="{C3380CC4-5D6E-409C-BE32-E72D297353CC}">
              <c16:uniqueId val="{00000006-CED1-486A-BA56-9D4805AEFDF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ED1-486A-BA56-9D4805AEFDF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2678</c:v>
                </c:pt>
                <c:pt idx="3">
                  <c:v>1537</c:v>
                </c:pt>
                <c:pt idx="6">
                  <c:v>888</c:v>
                </c:pt>
                <c:pt idx="9">
                  <c:v>1064</c:v>
                </c:pt>
                <c:pt idx="12">
                  <c:v>1249</c:v>
                </c:pt>
              </c:numCache>
            </c:numRef>
          </c:val>
          <c:extLst>
            <c:ext xmlns:c16="http://schemas.microsoft.com/office/drawing/2014/chart" uri="{C3380CC4-5D6E-409C-BE32-E72D297353CC}">
              <c16:uniqueId val="{00000008-CED1-486A-BA56-9D4805AEFDF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1418</c:v>
                </c:pt>
                <c:pt idx="3">
                  <c:v>1105</c:v>
                </c:pt>
                <c:pt idx="6">
                  <c:v>796</c:v>
                </c:pt>
                <c:pt idx="9">
                  <c:v>477</c:v>
                </c:pt>
                <c:pt idx="12">
                  <c:v>270</c:v>
                </c:pt>
              </c:numCache>
            </c:numRef>
          </c:val>
          <c:extLst>
            <c:ext xmlns:c16="http://schemas.microsoft.com/office/drawing/2014/chart" uri="{C3380CC4-5D6E-409C-BE32-E72D297353CC}">
              <c16:uniqueId val="{00000009-CED1-486A-BA56-9D4805AEFDF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35505</c:v>
                </c:pt>
                <c:pt idx="3">
                  <c:v>30916</c:v>
                </c:pt>
                <c:pt idx="6">
                  <c:v>28814</c:v>
                </c:pt>
                <c:pt idx="9">
                  <c:v>28335</c:v>
                </c:pt>
                <c:pt idx="12">
                  <c:v>29336</c:v>
                </c:pt>
              </c:numCache>
            </c:numRef>
          </c:val>
          <c:extLst>
            <c:ext xmlns:c16="http://schemas.microsoft.com/office/drawing/2014/chart" uri="{C3380CC4-5D6E-409C-BE32-E72D297353CC}">
              <c16:uniqueId val="{0000000A-CED1-486A-BA56-9D4805AEFDF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17462</c:v>
                </c:pt>
                <c:pt idx="2">
                  <c:v>#N/A</c:v>
                </c:pt>
                <c:pt idx="3">
                  <c:v>#N/A</c:v>
                </c:pt>
                <c:pt idx="4">
                  <c:v>15807</c:v>
                </c:pt>
                <c:pt idx="5">
                  <c:v>#N/A</c:v>
                </c:pt>
                <c:pt idx="6">
                  <c:v>#N/A</c:v>
                </c:pt>
                <c:pt idx="7">
                  <c:v>13005</c:v>
                </c:pt>
                <c:pt idx="8">
                  <c:v>#N/A</c:v>
                </c:pt>
                <c:pt idx="9">
                  <c:v>#N/A</c:v>
                </c:pt>
                <c:pt idx="10">
                  <c:v>12944</c:v>
                </c:pt>
                <c:pt idx="11">
                  <c:v>#N/A</c:v>
                </c:pt>
                <c:pt idx="12">
                  <c:v>#N/A</c:v>
                </c:pt>
                <c:pt idx="13">
                  <c:v>7431</c:v>
                </c:pt>
                <c:pt idx="14">
                  <c:v>#N/A</c:v>
                </c:pt>
              </c:numCache>
            </c:numRef>
          </c:val>
          <c:smooth val="0"/>
          <c:extLst>
            <c:ext xmlns:c16="http://schemas.microsoft.com/office/drawing/2014/chart" uri="{C3380CC4-5D6E-409C-BE32-E72D297353CC}">
              <c16:uniqueId val="{0000000B-CED1-486A-BA56-9D4805AEFDF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8967</c:v>
                </c:pt>
                <c:pt idx="1">
                  <c:v>9133</c:v>
                </c:pt>
                <c:pt idx="2">
                  <c:v>17404</c:v>
                </c:pt>
              </c:numCache>
            </c:numRef>
          </c:val>
          <c:extLst>
            <c:ext xmlns:c16="http://schemas.microsoft.com/office/drawing/2014/chart" uri="{C3380CC4-5D6E-409C-BE32-E72D297353CC}">
              <c16:uniqueId val="{00000000-7D63-4393-851A-DC943F42724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7D63-4393-851A-DC943F42724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3630</c:v>
                </c:pt>
                <c:pt idx="1">
                  <c:v>3844</c:v>
                </c:pt>
                <c:pt idx="2">
                  <c:v>3404</c:v>
                </c:pt>
              </c:numCache>
            </c:numRef>
          </c:val>
          <c:extLst>
            <c:ext xmlns:c16="http://schemas.microsoft.com/office/drawing/2014/chart" uri="{C3380CC4-5D6E-409C-BE32-E72D297353CC}">
              <c16:uniqueId val="{00000002-7D63-4393-851A-DC943F42724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千葉県浦安市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前年度と比較すると、実質公債費比率（分子）が増加しています。その主な要因としては、債務負担行為に基づく支出額が減少した一方で、元利償還金が増加したことや、算入公債費等が前年度から減少したことによるものです。</a:t>
          </a:r>
          <a:endParaRPr lang="ja-JP" altLang="ja-JP" sz="1400">
            <a:effectLst/>
          </a:endParaRPr>
        </a:p>
        <a:p>
          <a:r>
            <a:rPr kumimoji="1" lang="ja-JP" altLang="ja-JP" sz="1100">
              <a:solidFill>
                <a:schemeClr val="dk1"/>
              </a:solidFill>
              <a:effectLst/>
              <a:latin typeface="+mn-lt"/>
              <a:ea typeface="+mn-ea"/>
              <a:cs typeface="+mn-cs"/>
            </a:rPr>
            <a:t>　今後も引き続き指標の推移を注視しながら、健全財政の堅持に努めます。</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平成２６年度で償還終了しています。</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千葉県浦安市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将来負担比率（分子）は、</a:t>
          </a:r>
          <a:r>
            <a:rPr kumimoji="1" lang="ja-JP" altLang="en-US" sz="1100">
              <a:solidFill>
                <a:schemeClr val="dk1"/>
              </a:solidFill>
              <a:effectLst/>
              <a:latin typeface="+mn-lt"/>
              <a:ea typeface="+mn-ea"/>
              <a:cs typeface="+mn-cs"/>
            </a:rPr>
            <a:t>債務負担行為に基づく支出予定額</a:t>
          </a:r>
          <a:r>
            <a:rPr kumimoji="1" lang="ja-JP" altLang="ja-JP" sz="1100">
              <a:solidFill>
                <a:schemeClr val="dk1"/>
              </a:solidFill>
              <a:effectLst/>
              <a:latin typeface="+mn-lt"/>
              <a:ea typeface="+mn-ea"/>
              <a:cs typeface="+mn-cs"/>
            </a:rPr>
            <a:t>が減少したことに加え、充当可能基金の増加により、減となっています。</a:t>
          </a:r>
          <a:endParaRPr lang="ja-JP" altLang="ja-JP" sz="1400">
            <a:effectLst/>
          </a:endParaRPr>
        </a:p>
        <a:p>
          <a:r>
            <a:rPr kumimoji="1" lang="ja-JP" altLang="ja-JP" sz="1100">
              <a:solidFill>
                <a:schemeClr val="dk1"/>
              </a:solidFill>
              <a:effectLst/>
              <a:latin typeface="+mn-lt"/>
              <a:ea typeface="+mn-ea"/>
              <a:cs typeface="+mn-cs"/>
            </a:rPr>
            <a:t>　今後も、公共施設の老朽化対策など様々な行政課題に対応するため、財政調整基金の活用による基金残高の減少や地方債現在高の増も見込まれるなど、将来負担比率を押し上げる要因も見込まれます。引き続き、現在の世代と後年度の世代との、世代間の負担のバランスといった面も考慮しながら、財政運営にあたりたいと考えており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千葉県浦安市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年度末の基金残高は、普通会計で約</a:t>
          </a:r>
          <a:r>
            <a:rPr kumimoji="1" lang="en-US" altLang="ja-JP" sz="1100">
              <a:solidFill>
                <a:schemeClr val="dk1"/>
              </a:solidFill>
              <a:effectLst/>
              <a:latin typeface="+mn-lt"/>
              <a:ea typeface="+mn-ea"/>
              <a:cs typeface="+mn-cs"/>
            </a:rPr>
            <a:t>208</a:t>
          </a:r>
          <a:r>
            <a:rPr kumimoji="1" lang="ja-JP" altLang="ja-JP" sz="1100">
              <a:solidFill>
                <a:schemeClr val="dk1"/>
              </a:solidFill>
              <a:effectLst/>
              <a:latin typeface="+mn-lt"/>
              <a:ea typeface="+mn-ea"/>
              <a:cs typeface="+mn-cs"/>
            </a:rPr>
            <a:t>億円となっており、前年度から約</a:t>
          </a:r>
          <a:r>
            <a:rPr kumimoji="1" lang="en-US" altLang="ja-JP" sz="1100">
              <a:solidFill>
                <a:schemeClr val="dk1"/>
              </a:solidFill>
              <a:effectLst/>
              <a:latin typeface="+mn-lt"/>
              <a:ea typeface="+mn-ea"/>
              <a:cs typeface="+mn-cs"/>
            </a:rPr>
            <a:t>78</a:t>
          </a:r>
          <a:r>
            <a:rPr kumimoji="1" lang="ja-JP" altLang="ja-JP" sz="1100">
              <a:solidFill>
                <a:schemeClr val="dk1"/>
              </a:solidFill>
              <a:effectLst/>
              <a:latin typeface="+mn-lt"/>
              <a:ea typeface="+mn-ea"/>
              <a:cs typeface="+mn-cs"/>
            </a:rPr>
            <a:t>億円の増となっています。</a:t>
          </a:r>
          <a:endParaRPr lang="ja-JP" altLang="ja-JP" sz="1400">
            <a:effectLst/>
          </a:endParaRPr>
        </a:p>
        <a:p>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公共施設修繕基金で約５億円、スポーツ振興基金で約２千３百万円、</a:t>
          </a:r>
          <a:r>
            <a:rPr kumimoji="1" lang="ja-JP" altLang="ja-JP" sz="1100">
              <a:solidFill>
                <a:schemeClr val="dk1"/>
              </a:solidFill>
              <a:effectLst/>
              <a:latin typeface="+mn-lt"/>
              <a:ea typeface="+mn-ea"/>
              <a:cs typeface="+mn-cs"/>
            </a:rPr>
            <a:t>国際交流基金で約２千</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百万円、救急医療体制維持確保臨時基金基金で</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百</a:t>
          </a:r>
          <a:r>
            <a:rPr kumimoji="1" lang="ja-JP" altLang="en-US" sz="1100">
              <a:solidFill>
                <a:schemeClr val="dk1"/>
              </a:solidFill>
              <a:effectLst/>
              <a:latin typeface="+mn-lt"/>
              <a:ea typeface="+mn-ea"/>
              <a:cs typeface="+mn-cs"/>
            </a:rPr>
            <a:t>５０</a:t>
          </a:r>
          <a:r>
            <a:rPr kumimoji="1" lang="ja-JP" altLang="ja-JP" sz="1100">
              <a:solidFill>
                <a:schemeClr val="dk1"/>
              </a:solidFill>
              <a:effectLst/>
              <a:latin typeface="+mn-lt"/>
              <a:ea typeface="+mn-ea"/>
              <a:cs typeface="+mn-cs"/>
            </a:rPr>
            <a:t>万円、非核平和事業基金で約３百万円の減となった一方で、財政調整基金で約</a:t>
          </a:r>
          <a:r>
            <a:rPr kumimoji="1" lang="en-US" altLang="ja-JP" sz="1100">
              <a:solidFill>
                <a:schemeClr val="dk1"/>
              </a:solidFill>
              <a:effectLst/>
              <a:latin typeface="+mn-lt"/>
              <a:ea typeface="+mn-ea"/>
              <a:cs typeface="+mn-cs"/>
            </a:rPr>
            <a:t>81</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８千万円</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、墓地公園事業基金で約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千万円、森林環境譲与税で約</a:t>
          </a:r>
          <a:r>
            <a:rPr kumimoji="1" lang="en-US" altLang="ja-JP" sz="1100">
              <a:solidFill>
                <a:schemeClr val="dk1"/>
              </a:solidFill>
              <a:effectLst/>
              <a:latin typeface="+mn-lt"/>
              <a:ea typeface="+mn-ea"/>
              <a:cs typeface="+mn-cs"/>
            </a:rPr>
            <a:t>990</a:t>
          </a:r>
          <a:r>
            <a:rPr kumimoji="1" lang="ja-JP" altLang="en-US" sz="1100">
              <a:solidFill>
                <a:schemeClr val="dk1"/>
              </a:solidFill>
              <a:effectLst/>
              <a:latin typeface="+mn-lt"/>
              <a:ea typeface="+mn-ea"/>
              <a:cs typeface="+mn-cs"/>
            </a:rPr>
            <a:t>万円増</a:t>
          </a:r>
          <a:r>
            <a:rPr kumimoji="1" lang="ja-JP" altLang="ja-JP" sz="1100">
              <a:solidFill>
                <a:schemeClr val="dk1"/>
              </a:solidFill>
              <a:effectLst/>
              <a:latin typeface="+mn-lt"/>
              <a:ea typeface="+mn-ea"/>
              <a:cs typeface="+mn-cs"/>
            </a:rPr>
            <a:t>となったことなどが主な要因です。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については、財政収支の見通しを踏まえ、基金規模を一定程度確保するよう努めるとともに、公共施設修繕基金については、市政発展期に整備した公共施設の老朽化に伴う改修・修繕などに備えるため積立を行いながら、必要な時期に活用を図る予定で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・公共施設修繕基金：市の設置する公用又は公共用に供する施設その他維持補修</a:t>
          </a:r>
          <a:endParaRPr lang="ja-JP" altLang="ja-JP" sz="1400">
            <a:effectLst/>
          </a:endParaRPr>
        </a:p>
        <a:p>
          <a:r>
            <a:rPr kumimoji="1" lang="ja-JP" altLang="ja-JP" sz="1100">
              <a:solidFill>
                <a:schemeClr val="dk1"/>
              </a:solidFill>
              <a:effectLst/>
              <a:latin typeface="+mn-lt"/>
              <a:ea typeface="+mn-ea"/>
              <a:cs typeface="+mn-cs"/>
            </a:rPr>
            <a:t>・墓地公園事業基金：墓地公園事業の円滑な運営</a:t>
          </a:r>
          <a:endParaRPr lang="ja-JP" altLang="ja-JP" sz="1400">
            <a:effectLst/>
          </a:endParaRPr>
        </a:p>
        <a:p>
          <a:r>
            <a:rPr kumimoji="1" lang="ja-JP" altLang="ja-JP" sz="1100">
              <a:solidFill>
                <a:schemeClr val="dk1"/>
              </a:solidFill>
              <a:effectLst/>
              <a:latin typeface="+mn-lt"/>
              <a:ea typeface="+mn-ea"/>
              <a:cs typeface="+mn-cs"/>
            </a:rPr>
            <a:t>・国際交流基金：国際交流の推進に係る事業</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・公共施設修繕基金：</a:t>
          </a:r>
          <a:r>
            <a:rPr kumimoji="1" lang="ja-JP" altLang="en-US" sz="1100">
              <a:solidFill>
                <a:schemeClr val="dk1"/>
              </a:solidFill>
              <a:effectLst/>
              <a:latin typeface="+mn-lt"/>
              <a:ea typeface="+mn-ea"/>
              <a:cs typeface="+mn-cs"/>
            </a:rPr>
            <a:t>ごみ処理施設延命化整備事業に充当したため減少しています</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・墓地公園事業基金：整備事業に充てるため、取り崩しを行った</a:t>
          </a:r>
          <a:r>
            <a:rPr kumimoji="1" lang="ja-JP" altLang="en-US" sz="1100">
              <a:solidFill>
                <a:schemeClr val="dk1"/>
              </a:solidFill>
              <a:effectLst/>
              <a:latin typeface="+mn-lt"/>
              <a:ea typeface="+mn-ea"/>
              <a:cs typeface="+mn-cs"/>
            </a:rPr>
            <a:t>額を積立金が上回ったため増加し</a:t>
          </a:r>
          <a:r>
            <a:rPr kumimoji="1" lang="ja-JP" altLang="ja-JP" sz="1100">
              <a:solidFill>
                <a:schemeClr val="dk1"/>
              </a:solidFill>
              <a:effectLst/>
              <a:latin typeface="+mn-lt"/>
              <a:ea typeface="+mn-ea"/>
              <a:cs typeface="+mn-cs"/>
            </a:rPr>
            <a:t>ています。</a:t>
          </a:r>
          <a:endParaRPr lang="ja-JP" altLang="ja-JP" sz="1400">
            <a:effectLst/>
          </a:endParaRPr>
        </a:p>
        <a:p>
          <a:r>
            <a:rPr kumimoji="1" lang="ja-JP" altLang="ja-JP" sz="1100">
              <a:solidFill>
                <a:schemeClr val="dk1"/>
              </a:solidFill>
              <a:effectLst/>
              <a:latin typeface="+mn-lt"/>
              <a:ea typeface="+mn-ea"/>
              <a:cs typeface="+mn-cs"/>
            </a:rPr>
            <a:t>・国際交流基金：国際交流の推進事業に充てるため取り崩しを行いました。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公共施設修繕基金：市政発展期に整備した公共施設の老朽化に伴う改修・修繕などに備えるため、継続して積立を行いながら必要となる場合に活用を図る予定です。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年度末の基金残高は、約</a:t>
          </a:r>
          <a:r>
            <a:rPr kumimoji="1" lang="en-US" altLang="ja-JP" sz="1100">
              <a:solidFill>
                <a:schemeClr val="dk1"/>
              </a:solidFill>
              <a:effectLst/>
              <a:latin typeface="+mn-lt"/>
              <a:ea typeface="+mn-ea"/>
              <a:cs typeface="+mn-cs"/>
            </a:rPr>
            <a:t>174</a:t>
          </a:r>
          <a:r>
            <a:rPr kumimoji="1" lang="ja-JP" altLang="ja-JP" sz="1100">
              <a:solidFill>
                <a:schemeClr val="dk1"/>
              </a:solidFill>
              <a:effectLst/>
              <a:latin typeface="+mn-lt"/>
              <a:ea typeface="+mn-ea"/>
              <a:cs typeface="+mn-cs"/>
            </a:rPr>
            <a:t>億円となっており、前年度から約</a:t>
          </a:r>
          <a:r>
            <a:rPr kumimoji="1" lang="en-US" altLang="ja-JP" sz="1100">
              <a:solidFill>
                <a:schemeClr val="dk1"/>
              </a:solidFill>
              <a:effectLst/>
              <a:latin typeface="+mn-lt"/>
              <a:ea typeface="+mn-ea"/>
              <a:cs typeface="+mn-cs"/>
            </a:rPr>
            <a:t>82</a:t>
          </a:r>
          <a:r>
            <a:rPr kumimoji="1" lang="ja-JP" altLang="ja-JP" sz="1100">
              <a:solidFill>
                <a:schemeClr val="dk1"/>
              </a:solidFill>
              <a:effectLst/>
              <a:latin typeface="+mn-lt"/>
              <a:ea typeface="+mn-ea"/>
              <a:cs typeface="+mn-cs"/>
            </a:rPr>
            <a:t>億７千万円の増加となっています。これは、歳計剰余金</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の積立額</a:t>
          </a:r>
          <a:r>
            <a:rPr kumimoji="1" lang="ja-JP" altLang="en-US" sz="1100">
              <a:solidFill>
                <a:schemeClr val="dk1"/>
              </a:solidFill>
              <a:effectLst/>
              <a:latin typeface="+mn-lt"/>
              <a:ea typeface="+mn-ea"/>
              <a:cs typeface="+mn-cs"/>
            </a:rPr>
            <a:t>を行ったことによるものです</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財政調整のための基金について、各施策の推進のためその活用を図りながらも、年度間の財源調整や災害復旧などに対応するため一定の年度末残高の確保に努めます。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具体的な活用は未定であり、取り崩しを行っていないことから、増減なしとなっています。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具体的な活用は未定であるが、今後の公債費の増減を注視しながら、必要となる場合に備え、引き続き基金を維持します。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千葉県浦安市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171,322
166,222
17.25
92,851,391
89,070,237
2,374,606
50,103,435
29,336,189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年度の単年度財政力指数は</a:t>
          </a:r>
          <a:r>
            <a:rPr kumimoji="1" lang="en-US" altLang="ja-JP" sz="1100">
              <a:solidFill>
                <a:schemeClr val="dk1"/>
              </a:solidFill>
              <a:effectLst/>
              <a:latin typeface="+mn-lt"/>
              <a:ea typeface="+mn-ea"/>
              <a:cs typeface="+mn-cs"/>
            </a:rPr>
            <a:t>1.528</a:t>
          </a:r>
          <a:r>
            <a:rPr kumimoji="1" lang="ja-JP" altLang="ja-JP" sz="1100">
              <a:solidFill>
                <a:schemeClr val="dk1"/>
              </a:solidFill>
              <a:effectLst/>
              <a:latin typeface="+mn-lt"/>
              <a:ea typeface="+mn-ea"/>
              <a:cs typeface="+mn-cs"/>
            </a:rPr>
            <a:t>で、３か年平均</a:t>
          </a:r>
          <a:r>
            <a:rPr kumimoji="1" lang="ja-JP" altLang="en-US" sz="1100">
              <a:solidFill>
                <a:schemeClr val="dk1"/>
              </a:solidFill>
              <a:effectLst/>
              <a:latin typeface="+mn-lt"/>
              <a:ea typeface="+mn-ea"/>
              <a:cs typeface="+mn-cs"/>
            </a:rPr>
            <a:t>が上昇傾向であり</a:t>
          </a:r>
          <a:r>
            <a:rPr kumimoji="1" lang="ja-JP" altLang="ja-JP" sz="1100">
              <a:solidFill>
                <a:schemeClr val="dk1"/>
              </a:solidFill>
              <a:effectLst/>
              <a:latin typeface="+mn-lt"/>
              <a:ea typeface="+mn-ea"/>
              <a:cs typeface="+mn-cs"/>
            </a:rPr>
            <a:t>、引き続き類似団体の平均を上回っています。</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年度の単年度財政力指数は</a:t>
          </a:r>
          <a:r>
            <a:rPr kumimoji="1" lang="en-US" altLang="ja-JP" sz="1100">
              <a:solidFill>
                <a:schemeClr val="dk1"/>
              </a:solidFill>
              <a:effectLst/>
              <a:latin typeface="+mn-lt"/>
              <a:ea typeface="+mn-ea"/>
              <a:cs typeface="+mn-cs"/>
            </a:rPr>
            <a:t>1.528</a:t>
          </a:r>
          <a:r>
            <a:rPr kumimoji="1" lang="ja-JP" altLang="ja-JP" sz="1100">
              <a:solidFill>
                <a:schemeClr val="dk1"/>
              </a:solidFill>
              <a:effectLst/>
              <a:latin typeface="+mn-lt"/>
              <a:ea typeface="+mn-ea"/>
              <a:cs typeface="+mn-cs"/>
            </a:rPr>
            <a:t>で、今回算定から外れる令和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年度の単年度財政力指数の</a:t>
          </a:r>
          <a:r>
            <a:rPr kumimoji="1" lang="en-US" altLang="ja-JP" sz="1100">
              <a:solidFill>
                <a:schemeClr val="dk1"/>
              </a:solidFill>
              <a:effectLst/>
              <a:latin typeface="+mn-lt"/>
              <a:ea typeface="+mn-ea"/>
              <a:cs typeface="+mn-cs"/>
            </a:rPr>
            <a:t>1.344</a:t>
          </a:r>
          <a:r>
            <a:rPr kumimoji="1" lang="ja-JP" altLang="ja-JP" sz="1100">
              <a:solidFill>
                <a:schemeClr val="dk1"/>
              </a:solidFill>
              <a:effectLst/>
              <a:latin typeface="+mn-lt"/>
              <a:ea typeface="+mn-ea"/>
              <a:cs typeface="+mn-cs"/>
            </a:rPr>
            <a:t>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回っていることから、３か年平均である財政力指数は、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しました。昨年度の</a:t>
          </a:r>
          <a:r>
            <a:rPr kumimoji="1" lang="en-US" altLang="ja-JP" sz="1100">
              <a:solidFill>
                <a:schemeClr val="dk1"/>
              </a:solidFill>
              <a:effectLst/>
              <a:latin typeface="+mn-lt"/>
              <a:ea typeface="+mn-ea"/>
              <a:cs typeface="+mn-cs"/>
            </a:rPr>
            <a:t>1.42</a:t>
          </a:r>
          <a:r>
            <a:rPr kumimoji="1" lang="ja-JP" altLang="ja-JP" sz="1100">
              <a:solidFill>
                <a:schemeClr val="dk1"/>
              </a:solidFill>
              <a:effectLst/>
              <a:latin typeface="+mn-lt"/>
              <a:ea typeface="+mn-ea"/>
              <a:cs typeface="+mn-cs"/>
            </a:rPr>
            <a:t>（３か年平均）を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回ったものの、引き続き類似団体の平均を上回っています。</a:t>
          </a:r>
          <a:endParaRPr lang="ja-JP" altLang="ja-JP" sz="1400">
            <a:effectLst/>
          </a:endParaRPr>
        </a:p>
        <a:p>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35278</xdr:rowOff>
    </xdr:from>
    <xdr:to>
      <xdr:col>23</xdr:col>
      <xdr:colOff>133350</xdr:colOff>
      <xdr:row>36</xdr:row>
      <xdr:rowOff>115711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20747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102305</xdr:rowOff>
    </xdr:from>
    <xdr:to>
      <xdr:col>19</xdr:col>
      <xdr:colOff>133350</xdr:colOff>
      <xdr:row>36</xdr:row>
      <xdr:rowOff>115711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2745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62089</xdr:rowOff>
    </xdr:from>
    <xdr:to>
      <xdr:col>15</xdr:col>
      <xdr:colOff>82550</xdr:colOff>
      <xdr:row>36</xdr:row>
      <xdr:rowOff>102305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23428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153105</xdr:rowOff>
    </xdr:from>
    <xdr:to>
      <xdr:col>11</xdr:col>
      <xdr:colOff>31750</xdr:colOff>
      <xdr:row>36</xdr:row>
      <xdr:rowOff>62089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15385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155928</xdr:rowOff>
    </xdr:from>
    <xdr:to>
      <xdr:col>23</xdr:col>
      <xdr:colOff>184150</xdr:colOff>
      <xdr:row>36</xdr:row>
      <xdr:rowOff>86078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1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77205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07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64911</xdr:rowOff>
    </xdr:from>
    <xdr:to>
      <xdr:col>19</xdr:col>
      <xdr:colOff>184150</xdr:colOff>
      <xdr:row>36</xdr:row>
      <xdr:rowOff>166511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23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5238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005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51505</xdr:rowOff>
    </xdr:from>
    <xdr:to>
      <xdr:col>15</xdr:col>
      <xdr:colOff>133350</xdr:colOff>
      <xdr:row>36</xdr:row>
      <xdr:rowOff>153105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22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163282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5992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11289</xdr:rowOff>
    </xdr:from>
    <xdr:to>
      <xdr:col>11</xdr:col>
      <xdr:colOff>82550</xdr:colOff>
      <xdr:row>36</xdr:row>
      <xdr:rowOff>112889</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18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123066</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595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102305</xdr:rowOff>
    </xdr:from>
    <xdr:to>
      <xdr:col>7</xdr:col>
      <xdr:colOff>31750</xdr:colOff>
      <xdr:row>36</xdr:row>
      <xdr:rowOff>32455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42632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587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物件費</a:t>
          </a:r>
          <a:r>
            <a:rPr lang="ja-JP" altLang="ja-JP" sz="1100">
              <a:solidFill>
                <a:schemeClr val="dk1"/>
              </a:solidFill>
              <a:effectLst/>
              <a:latin typeface="+mn-lt"/>
              <a:ea typeface="+mn-ea"/>
              <a:cs typeface="+mn-cs"/>
            </a:rPr>
            <a:t>や</a:t>
          </a:r>
          <a:r>
            <a:rPr lang="ja-JP" altLang="en-US" sz="1100">
              <a:solidFill>
                <a:schemeClr val="dk1"/>
              </a:solidFill>
              <a:effectLst/>
              <a:latin typeface="+mn-lt"/>
              <a:ea typeface="+mn-ea"/>
              <a:cs typeface="+mn-cs"/>
            </a:rPr>
            <a:t>人件費</a:t>
          </a:r>
          <a:r>
            <a:rPr lang="ja-JP" altLang="ja-JP" sz="1100">
              <a:solidFill>
                <a:schemeClr val="dk1"/>
              </a:solidFill>
              <a:effectLst/>
              <a:latin typeface="+mn-lt"/>
              <a:ea typeface="+mn-ea"/>
              <a:cs typeface="+mn-cs"/>
            </a:rPr>
            <a:t>の増加などで、経常経費充当一般財源が増加となった一方で、市税の増などで経常一般財源が</a:t>
          </a:r>
          <a:r>
            <a:rPr lang="ja-JP" altLang="en-US" sz="1100">
              <a:solidFill>
                <a:schemeClr val="dk1"/>
              </a:solidFill>
              <a:effectLst/>
              <a:latin typeface="+mn-lt"/>
              <a:ea typeface="+mn-ea"/>
              <a:cs typeface="+mn-cs"/>
            </a:rPr>
            <a:t>大幅に</a:t>
          </a:r>
          <a:r>
            <a:rPr lang="ja-JP" altLang="ja-JP" sz="1100">
              <a:solidFill>
                <a:schemeClr val="dk1"/>
              </a:solidFill>
              <a:effectLst/>
              <a:latin typeface="+mn-lt"/>
              <a:ea typeface="+mn-ea"/>
              <a:cs typeface="+mn-cs"/>
            </a:rPr>
            <a:t>増加したため</a:t>
          </a:r>
          <a:r>
            <a:rPr kumimoji="1" lang="ja-JP" altLang="ja-JP" sz="1100">
              <a:solidFill>
                <a:schemeClr val="dk1"/>
              </a:solidFill>
              <a:effectLst/>
              <a:latin typeface="+mn-lt"/>
              <a:ea typeface="+mn-ea"/>
              <a:cs typeface="+mn-cs"/>
            </a:rPr>
            <a:t>、前年度と比べると、</a:t>
          </a:r>
          <a:r>
            <a:rPr kumimoji="1" lang="en-US" altLang="ja-JP" sz="1100">
              <a:solidFill>
                <a:schemeClr val="dk1"/>
              </a:solidFill>
              <a:effectLst/>
              <a:latin typeface="+mn-lt"/>
              <a:ea typeface="+mn-ea"/>
              <a:cs typeface="+mn-cs"/>
            </a:rPr>
            <a:t>12.2</a:t>
          </a:r>
          <a:r>
            <a:rPr kumimoji="1" lang="ja-JP" altLang="ja-JP" sz="1100">
              <a:solidFill>
                <a:schemeClr val="dk1"/>
              </a:solidFill>
              <a:effectLst/>
              <a:latin typeface="+mn-lt"/>
              <a:ea typeface="+mn-ea"/>
              <a:cs typeface="+mn-cs"/>
            </a:rPr>
            <a:t>ポイント減の</a:t>
          </a:r>
          <a:r>
            <a:rPr kumimoji="1" lang="en-US" altLang="ja-JP" sz="1100">
              <a:solidFill>
                <a:schemeClr val="dk1"/>
              </a:solidFill>
              <a:effectLst/>
              <a:latin typeface="+mn-lt"/>
              <a:ea typeface="+mn-ea"/>
              <a:cs typeface="+mn-cs"/>
            </a:rPr>
            <a:t>74.5</a:t>
          </a:r>
          <a:r>
            <a:rPr kumimoji="1" lang="ja-JP" altLang="ja-JP" sz="1100">
              <a:solidFill>
                <a:schemeClr val="dk1"/>
              </a:solidFill>
              <a:effectLst/>
              <a:latin typeface="+mn-lt"/>
              <a:ea typeface="+mn-ea"/>
              <a:cs typeface="+mn-cs"/>
            </a:rPr>
            <a:t>％となり、類似団体の平均を下回っています。</a:t>
          </a:r>
          <a:endParaRPr lang="ja-JP" altLang="ja-JP" sz="1400">
            <a:effectLst/>
          </a:endParaRPr>
        </a:p>
        <a:p>
          <a:r>
            <a:rPr kumimoji="1" lang="ja-JP" altLang="ja-JP" sz="1100">
              <a:solidFill>
                <a:schemeClr val="dk1"/>
              </a:solidFill>
              <a:effectLst/>
              <a:latin typeface="+mn-lt"/>
              <a:ea typeface="+mn-ea"/>
              <a:cs typeface="+mn-cs"/>
            </a:rPr>
            <a:t>　令和６年度については特殊要因による</a:t>
          </a:r>
          <a:r>
            <a:rPr kumimoji="1" lang="ja-JP" altLang="en-US" sz="1100">
              <a:solidFill>
                <a:schemeClr val="dk1"/>
              </a:solidFill>
              <a:effectLst/>
              <a:latin typeface="+mn-lt"/>
              <a:ea typeface="+mn-ea"/>
              <a:cs typeface="+mn-cs"/>
            </a:rPr>
            <a:t>もの</a:t>
          </a:r>
          <a:r>
            <a:rPr kumimoji="1" lang="ja-JP" altLang="ja-JP" sz="1100">
              <a:solidFill>
                <a:schemeClr val="dk1"/>
              </a:solidFill>
              <a:effectLst/>
              <a:latin typeface="+mn-lt"/>
              <a:ea typeface="+mn-ea"/>
              <a:cs typeface="+mn-cs"/>
            </a:rPr>
            <a:t>と考え</a:t>
          </a:r>
          <a:r>
            <a:rPr kumimoji="1" lang="ja-JP" altLang="en-US" sz="1100">
              <a:solidFill>
                <a:schemeClr val="dk1"/>
              </a:solidFill>
              <a:effectLst/>
              <a:latin typeface="+mn-lt"/>
              <a:ea typeface="+mn-ea"/>
              <a:cs typeface="+mn-cs"/>
            </a:rPr>
            <a:t>ていますが</a:t>
          </a:r>
          <a:r>
            <a:rPr kumimoji="1" lang="ja-JP" altLang="ja-JP" sz="1100">
              <a:solidFill>
                <a:schemeClr val="dk1"/>
              </a:solidFill>
              <a:effectLst/>
              <a:latin typeface="+mn-lt"/>
              <a:ea typeface="+mn-ea"/>
              <a:cs typeface="+mn-cs"/>
            </a:rPr>
            <a:t>、財政構造の弾力性といった面で、特段の問題はなく健全財政を堅持している状況となっています。</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1270</xdr:rowOff>
    </xdr:from>
    <xdr:to>
      <xdr:col>23</xdr:col>
      <xdr:colOff>133350</xdr:colOff>
      <xdr:row>63</xdr:row>
      <xdr:rowOff>75692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288270"/>
          <a:ext cx="838200" cy="588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75692</xdr:rowOff>
    </xdr:from>
    <xdr:to>
      <xdr:col>19</xdr:col>
      <xdr:colOff>133350</xdr:colOff>
      <xdr:row>64</xdr:row>
      <xdr:rowOff>29718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87704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29718</xdr:rowOff>
    </xdr:from>
    <xdr:to>
      <xdr:col>15</xdr:col>
      <xdr:colOff>82550</xdr:colOff>
      <xdr:row>64</xdr:row>
      <xdr:rowOff>58674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00251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44196</xdr:rowOff>
    </xdr:from>
    <xdr:to>
      <xdr:col>11</xdr:col>
      <xdr:colOff>31750</xdr:colOff>
      <xdr:row>64</xdr:row>
      <xdr:rowOff>58674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1699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121920</xdr:rowOff>
    </xdr:from>
    <xdr:to>
      <xdr:col>23</xdr:col>
      <xdr:colOff>184150</xdr:colOff>
      <xdr:row>60</xdr:row>
      <xdr:rowOff>52070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43197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15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24892</xdr:rowOff>
    </xdr:from>
    <xdr:to>
      <xdr:col>19</xdr:col>
      <xdr:colOff>184150</xdr:colOff>
      <xdr:row>63</xdr:row>
      <xdr:rowOff>126492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150368</xdr:rowOff>
    </xdr:from>
    <xdr:to>
      <xdr:col>15</xdr:col>
      <xdr:colOff>133350</xdr:colOff>
      <xdr:row>64</xdr:row>
      <xdr:rowOff>80518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90695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2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7874</xdr:rowOff>
    </xdr:from>
    <xdr:to>
      <xdr:col>11</xdr:col>
      <xdr:colOff>82550</xdr:colOff>
      <xdr:row>64</xdr:row>
      <xdr:rowOff>109474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94251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164846</xdr:rowOff>
    </xdr:from>
    <xdr:to>
      <xdr:col>7</xdr:col>
      <xdr:colOff>31750</xdr:colOff>
      <xdr:row>64</xdr:row>
      <xdr:rowOff>94996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105173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73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[205,092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多様な行政需要に対応し、様々な分野で質の高い行政サービスを提供するため、既存事業を展開してきた結果、会計年度任用職員報酬などの人件費や委託料などの物件費が類似団体の平均を大きく上回っています。</a:t>
          </a:r>
          <a:endParaRPr lang="ja-JP" altLang="ja-JP" sz="1400">
            <a:effectLst/>
          </a:endParaRPr>
        </a:p>
        <a:p>
          <a:r>
            <a:rPr kumimoji="1" lang="ja-JP" altLang="ja-JP" sz="1100">
              <a:solidFill>
                <a:schemeClr val="dk1"/>
              </a:solidFill>
              <a:effectLst/>
              <a:latin typeface="+mn-lt"/>
              <a:ea typeface="+mn-ea"/>
              <a:cs typeface="+mn-cs"/>
            </a:rPr>
            <a:t>　今後についても、サービス充実に努めるとともに、事業及び事業手法の見直しなどにより、経費の抑制を図ります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144311</xdr:rowOff>
    </xdr:from>
    <xdr:to>
      <xdr:col>23</xdr:col>
      <xdr:colOff>133350</xdr:colOff>
      <xdr:row>89</xdr:row>
      <xdr:rowOff>84489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5231911"/>
          <a:ext cx="838200" cy="11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131159</xdr:rowOff>
    </xdr:from>
    <xdr:to>
      <xdr:col>19</xdr:col>
      <xdr:colOff>133350</xdr:colOff>
      <xdr:row>88</xdr:row>
      <xdr:rowOff>144311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5218759"/>
          <a:ext cx="889000" cy="1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88</xdr:row>
      <xdr:rowOff>106521</xdr:rowOff>
    </xdr:from>
    <xdr:to>
      <xdr:col>15</xdr:col>
      <xdr:colOff>82550</xdr:colOff>
      <xdr:row>88</xdr:row>
      <xdr:rowOff>131159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5194121"/>
          <a:ext cx="889000" cy="2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21536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8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88</xdr:row>
      <xdr:rowOff>106521</xdr:rowOff>
    </xdr:from>
    <xdr:to>
      <xdr:col>11</xdr:col>
      <xdr:colOff>31750</xdr:colOff>
      <xdr:row>88</xdr:row>
      <xdr:rowOff>109510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5194121"/>
          <a:ext cx="889000" cy="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33689</xdr:rowOff>
    </xdr:from>
    <xdr:to>
      <xdr:col>23</xdr:col>
      <xdr:colOff>184150</xdr:colOff>
      <xdr:row>89</xdr:row>
      <xdr:rowOff>135289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529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101016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5188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93511</xdr:rowOff>
    </xdr:from>
    <xdr:to>
      <xdr:col>19</xdr:col>
      <xdr:colOff>184150</xdr:colOff>
      <xdr:row>89</xdr:row>
      <xdr:rowOff>23661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518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89</xdr:row>
      <xdr:rowOff>8438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5267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80359</xdr:rowOff>
    </xdr:from>
    <xdr:to>
      <xdr:col>15</xdr:col>
      <xdr:colOff>133350</xdr:colOff>
      <xdr:row>89</xdr:row>
      <xdr:rowOff>10509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516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166736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525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88</xdr:row>
      <xdr:rowOff>55721</xdr:rowOff>
    </xdr:from>
    <xdr:to>
      <xdr:col>11</xdr:col>
      <xdr:colOff>82550</xdr:colOff>
      <xdr:row>88</xdr:row>
      <xdr:rowOff>157321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514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142098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5229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88</xdr:row>
      <xdr:rowOff>58710</xdr:rowOff>
    </xdr:from>
    <xdr:to>
      <xdr:col>7</xdr:col>
      <xdr:colOff>31750</xdr:colOff>
      <xdr:row>88</xdr:row>
      <xdr:rowOff>160310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514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88</xdr:row>
      <xdr:rowOff>145087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523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前年度より増加していますが、管理職の年齢構成の変化によるものです。国との差は、職員構成の差異によるものです。今後も国や県、近隣自治体の動向を踏まえ、より一層の給与の適正化に努めます。</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87</xdr:row>
      <xdr:rowOff>30691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46300"/>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10584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84630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161925</xdr:rowOff>
    </xdr:from>
    <xdr:to>
      <xdr:col>72</xdr:col>
      <xdr:colOff>203200</xdr:colOff>
      <xdr:row>87</xdr:row>
      <xdr:rowOff>10584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9066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121709</xdr:rowOff>
    </xdr:from>
    <xdr:to>
      <xdr:col>68</xdr:col>
      <xdr:colOff>152400</xdr:colOff>
      <xdr:row>86</xdr:row>
      <xdr:rowOff>161925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86640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111125</xdr:rowOff>
    </xdr:from>
    <xdr:to>
      <xdr:col>68</xdr:col>
      <xdr:colOff>203200</xdr:colOff>
      <xdr:row>87</xdr:row>
      <xdr:rowOff>41275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70909</xdr:rowOff>
    </xdr:from>
    <xdr:to>
      <xdr:col>64</xdr:col>
      <xdr:colOff>152400</xdr:colOff>
      <xdr:row>87</xdr:row>
      <xdr:rowOff>1059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157286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様々な分野で質の高い行政サービスを提供するため職員の採用を行ったこと、消防力の強化及び子ども・子育て支援、保育所の充実などにより、類似団体の平均を上回っています。今後についても、サービスの充実に努めるとともに、組織の効率化や指定管理制度などの事業手法の活用により職員数の適正な管理を行っていきます。</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33338</xdr:rowOff>
    </xdr:from>
    <xdr:to>
      <xdr:col>81</xdr:col>
      <xdr:colOff>44450</xdr:colOff>
      <xdr:row>64</xdr:row>
      <xdr:rowOff>60484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1006138"/>
          <a:ext cx="8382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60484</xdr:rowOff>
    </xdr:from>
    <xdr:to>
      <xdr:col>77</xdr:col>
      <xdr:colOff>44450</xdr:colOff>
      <xdr:row>64</xdr:row>
      <xdr:rowOff>60484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10332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123048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38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60484</xdr:rowOff>
    </xdr:from>
    <xdr:to>
      <xdr:col>72</xdr:col>
      <xdr:colOff>203200</xdr:colOff>
      <xdr:row>64</xdr:row>
      <xdr:rowOff>72549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103328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113999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54451</xdr:rowOff>
    </xdr:from>
    <xdr:to>
      <xdr:col>68</xdr:col>
      <xdr:colOff>152400</xdr:colOff>
      <xdr:row>64</xdr:row>
      <xdr:rowOff>72549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027251"/>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104951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153988</xdr:rowOff>
    </xdr:from>
    <xdr:to>
      <xdr:col>81</xdr:col>
      <xdr:colOff>95250</xdr:colOff>
      <xdr:row>64</xdr:row>
      <xdr:rowOff>84138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126065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92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9684</xdr:rowOff>
    </xdr:from>
    <xdr:to>
      <xdr:col>77</xdr:col>
      <xdr:colOff>95250</xdr:colOff>
      <xdr:row>64</xdr:row>
      <xdr:rowOff>111284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98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96061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068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9684</xdr:rowOff>
    </xdr:from>
    <xdr:to>
      <xdr:col>73</xdr:col>
      <xdr:colOff>44450</xdr:colOff>
      <xdr:row>64</xdr:row>
      <xdr:rowOff>111284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98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96061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06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21749</xdr:rowOff>
    </xdr:from>
    <xdr:to>
      <xdr:col>68</xdr:col>
      <xdr:colOff>203200</xdr:colOff>
      <xdr:row>64</xdr:row>
      <xdr:rowOff>123349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99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108126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080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3651</xdr:rowOff>
    </xdr:from>
    <xdr:to>
      <xdr:col>64</xdr:col>
      <xdr:colOff>152400</xdr:colOff>
      <xdr:row>64</xdr:row>
      <xdr:rowOff>105251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97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90028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062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令和</a:t>
          </a:r>
          <a:r>
            <a:rPr lang="ja-JP" altLang="en-US" sz="1100">
              <a:solidFill>
                <a:schemeClr val="dk1"/>
              </a:solidFill>
              <a:effectLst/>
              <a:latin typeface="+mn-lt"/>
              <a:ea typeface="+mn-ea"/>
              <a:cs typeface="+mn-cs"/>
            </a:rPr>
            <a:t>６</a:t>
          </a:r>
          <a:r>
            <a:rPr lang="ja-JP" altLang="ja-JP" sz="1100">
              <a:solidFill>
                <a:schemeClr val="dk1"/>
              </a:solidFill>
              <a:effectLst/>
              <a:latin typeface="+mn-lt"/>
              <a:ea typeface="+mn-ea"/>
              <a:cs typeface="+mn-cs"/>
            </a:rPr>
            <a:t>年度は</a:t>
          </a:r>
          <a:r>
            <a:rPr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％（３か年平均）で前年度と比較すると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ポイントの減となりました。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減となった理由は、元利償還金が前年度から増加し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標準財政規模が増加したことから、単年度実質公債費比率が昨度より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7.1</a:t>
          </a:r>
          <a:r>
            <a:rPr kumimoji="1" lang="ja-JP" altLang="ja-JP" sz="1100">
              <a:solidFill>
                <a:schemeClr val="dk1"/>
              </a:solidFill>
              <a:effectLst/>
              <a:latin typeface="+mn-lt"/>
              <a:ea typeface="+mn-ea"/>
              <a:cs typeface="+mn-cs"/>
            </a:rPr>
            <a:t>％ となり、今回算定から外れる令和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年度の単年度実質</a:t>
          </a:r>
          <a:r>
            <a:rPr kumimoji="1" lang="ja-JP" altLang="en-US" sz="1100">
              <a:solidFill>
                <a:schemeClr val="dk1"/>
              </a:solidFill>
              <a:effectLst/>
              <a:latin typeface="+mn-lt"/>
              <a:ea typeface="+mn-ea"/>
              <a:cs typeface="+mn-cs"/>
            </a:rPr>
            <a:t>公債費比率</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8.5</a:t>
          </a:r>
          <a:r>
            <a:rPr kumimoji="1" lang="ja-JP" altLang="ja-JP" sz="1100">
              <a:solidFill>
                <a:schemeClr val="dk1"/>
              </a:solidFill>
              <a:effectLst/>
              <a:latin typeface="+mn-lt"/>
              <a:ea typeface="+mn-ea"/>
              <a:cs typeface="+mn-cs"/>
            </a:rPr>
            <a:t>％ を下回っていることが挙げられます。今後も引き続き、指標の推移を注視しながら、健全財政の堅持に努めます。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71362</xdr:rowOff>
    </xdr:from>
    <xdr:to>
      <xdr:col>81</xdr:col>
      <xdr:colOff>44450</xdr:colOff>
      <xdr:row>42</xdr:row>
      <xdr:rowOff>117324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272262"/>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98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117324</xdr:rowOff>
    </xdr:from>
    <xdr:to>
      <xdr:col>77</xdr:col>
      <xdr:colOff>44450</xdr:colOff>
      <xdr:row>42</xdr:row>
      <xdr:rowOff>128815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3182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96053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11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128815</xdr:rowOff>
    </xdr:from>
    <xdr:to>
      <xdr:col>72</xdr:col>
      <xdr:colOff>203200</xdr:colOff>
      <xdr:row>43</xdr:row>
      <xdr:rowOff>37798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32971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163285</xdr:rowOff>
    </xdr:from>
    <xdr:to>
      <xdr:col>68</xdr:col>
      <xdr:colOff>152400</xdr:colOff>
      <xdr:row>43</xdr:row>
      <xdr:rowOff>37798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364185"/>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84562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61582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20562</xdr:rowOff>
    </xdr:from>
    <xdr:to>
      <xdr:col>81</xdr:col>
      <xdr:colOff>95250</xdr:colOff>
      <xdr:row>42</xdr:row>
      <xdr:rowOff>122162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2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164089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9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66524</xdr:rowOff>
    </xdr:from>
    <xdr:to>
      <xdr:col>77</xdr:col>
      <xdr:colOff>95250</xdr:colOff>
      <xdr:row>42</xdr:row>
      <xdr:rowOff>168124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152901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353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78015</xdr:rowOff>
    </xdr:from>
    <xdr:to>
      <xdr:col>73</xdr:col>
      <xdr:colOff>44450</xdr:colOff>
      <xdr:row>43</xdr:row>
      <xdr:rowOff>8165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164392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158448</xdr:rowOff>
    </xdr:from>
    <xdr:to>
      <xdr:col>68</xdr:col>
      <xdr:colOff>203200</xdr:colOff>
      <xdr:row>43</xdr:row>
      <xdr:rowOff>88598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73375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112485</xdr:rowOff>
    </xdr:from>
    <xdr:to>
      <xdr:col>64</xdr:col>
      <xdr:colOff>152400</xdr:colOff>
      <xdr:row>43</xdr:row>
      <xdr:rowOff>42635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27412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15.2</a:t>
          </a:r>
          <a:r>
            <a:rPr kumimoji="1" lang="ja-JP" altLang="ja-JP" sz="1100">
              <a:solidFill>
                <a:schemeClr val="dk1"/>
              </a:solidFill>
              <a:effectLst/>
              <a:latin typeface="+mn-lt"/>
              <a:ea typeface="+mn-ea"/>
              <a:cs typeface="+mn-cs"/>
            </a:rPr>
            <a:t>％で、標準財政規模が増加したことや、地方債の現在高の減少や</a:t>
          </a:r>
          <a:r>
            <a:rPr lang="ja-JP" altLang="ja-JP" sz="1100">
              <a:solidFill>
                <a:schemeClr val="dk1"/>
              </a:solidFill>
              <a:effectLst/>
              <a:latin typeface="+mn-lt"/>
              <a:ea typeface="+mn-ea"/>
              <a:cs typeface="+mn-cs"/>
            </a:rPr>
            <a:t>基金が増額したことから、</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13.3</a:t>
          </a:r>
          <a:r>
            <a:rPr kumimoji="1" lang="ja-JP" altLang="ja-JP" sz="1100">
              <a:solidFill>
                <a:schemeClr val="dk1"/>
              </a:solidFill>
              <a:effectLst/>
              <a:latin typeface="+mn-lt"/>
              <a:ea typeface="+mn-ea"/>
              <a:cs typeface="+mn-cs"/>
            </a:rPr>
            <a:t>ポイントの減となりました。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地方債は、その償還が固定的で任意に削減できない経費となりますので、常に動向を注視する必要があります。引き続き、指標の推移を注視しながら、健全財政の堅持に努めます。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3447</xdr:rowOff>
    </xdr:from>
    <xdr:to>
      <xdr:col>81</xdr:col>
      <xdr:colOff>44450</xdr:colOff>
      <xdr:row>16</xdr:row>
      <xdr:rowOff>61232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575197"/>
          <a:ext cx="8382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61232</xdr:rowOff>
    </xdr:from>
    <xdr:to>
      <xdr:col>77</xdr:col>
      <xdr:colOff>44450</xdr:colOff>
      <xdr:row>16</xdr:row>
      <xdr:rowOff>83638</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804432"/>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83638</xdr:rowOff>
    </xdr:from>
    <xdr:to>
      <xdr:col>72</xdr:col>
      <xdr:colOff>203200</xdr:colOff>
      <xdr:row>17</xdr:row>
      <xdr:rowOff>38009</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826838"/>
          <a:ext cx="889000" cy="12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35288</xdr:rowOff>
    </xdr:from>
    <xdr:to>
      <xdr:col>73</xdr:col>
      <xdr:colOff>44450</xdr:colOff>
      <xdr:row>13</xdr:row>
      <xdr:rowOff>136888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38009</xdr:rowOff>
    </xdr:from>
    <xdr:to>
      <xdr:col>68</xdr:col>
      <xdr:colOff>152400</xdr:colOff>
      <xdr:row>17</xdr:row>
      <xdr:rowOff>62139</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2952659"/>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119743</xdr:rowOff>
    </xdr:from>
    <xdr:to>
      <xdr:col>68</xdr:col>
      <xdr:colOff>203200</xdr:colOff>
      <xdr:row>14</xdr:row>
      <xdr:rowOff>49893</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124097</xdr:rowOff>
    </xdr:from>
    <xdr:to>
      <xdr:col>81</xdr:col>
      <xdr:colOff>95250</xdr:colOff>
      <xdr:row>15</xdr:row>
      <xdr:rowOff>54247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5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96174</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496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10432</xdr:rowOff>
    </xdr:from>
    <xdr:to>
      <xdr:col>77</xdr:col>
      <xdr:colOff>95250</xdr:colOff>
      <xdr:row>16</xdr:row>
      <xdr:rowOff>112032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7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96809</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840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32838</xdr:rowOff>
    </xdr:from>
    <xdr:to>
      <xdr:col>73</xdr:col>
      <xdr:colOff>44450</xdr:colOff>
      <xdr:row>16</xdr:row>
      <xdr:rowOff>134438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77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119215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862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158659</xdr:rowOff>
    </xdr:from>
    <xdr:to>
      <xdr:col>68</xdr:col>
      <xdr:colOff>203200</xdr:colOff>
      <xdr:row>17</xdr:row>
      <xdr:rowOff>88809</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90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73586</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98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11339</xdr:rowOff>
    </xdr:from>
    <xdr:to>
      <xdr:col>64</xdr:col>
      <xdr:colOff>152400</xdr:colOff>
      <xdr:row>17</xdr:row>
      <xdr:rowOff>112939</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92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97716</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01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千葉県浦安市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171,322
166,222
17.25
92,851,391
89,070,237
2,374,606
50,103,435
29,336,189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人件費に係る経常収支比率は類似団体平均より低くなっていますが、人口一人当たりの人件費については高いものとなっています。これは、多様な行政需要に対応し、様々な分野で質の高い行政サービスを提供するため職員の採用を行っており、職員数の水準が類似団体平均より高いことが主な要因と考えます。今後も行政需要の増加が見込まれますが、組織の効率化や指定管理制度などの事業手法の活用により職員数の抑制を図ります。</a:t>
          </a:r>
          <a:r>
            <a:rPr kumimoji="1" lang="ja-JP" altLang="en-US" sz="1000">
              <a:solidFill>
                <a:schemeClr val="dk1"/>
              </a:solidFill>
              <a:effectLst/>
              <a:latin typeface="+mn-lt"/>
              <a:ea typeface="+mn-ea"/>
              <a:cs typeface="+mn-cs"/>
            </a:rPr>
            <a:t>なお、令和６年度については特殊要因による大幅な経常一般財源の増加が影響しているものと考えます。</a:t>
          </a:r>
          <a:endParaRPr lang="ja-JP" altLang="ja-JP" sz="11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9978</xdr:rowOff>
    </xdr:from>
    <xdr:to>
      <xdr:col>24</xdr:col>
      <xdr:colOff>25400</xdr:colOff>
      <xdr:row>37</xdr:row>
      <xdr:rowOff>37193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010728"/>
          <a:ext cx="838200" cy="37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37193</xdr:rowOff>
    </xdr:from>
    <xdr:to>
      <xdr:col>19</xdr:col>
      <xdr:colOff>187325</xdr:colOff>
      <xdr:row>37</xdr:row>
      <xdr:rowOff>156936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3808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11084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4536</xdr:rowOff>
    </xdr:from>
    <xdr:to>
      <xdr:col>15</xdr:col>
      <xdr:colOff>98425</xdr:colOff>
      <xdr:row>37</xdr:row>
      <xdr:rowOff>156936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348186"/>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87284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8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4536</xdr:rowOff>
    </xdr:from>
    <xdr:to>
      <xdr:col>11</xdr:col>
      <xdr:colOff>9525</xdr:colOff>
      <xdr:row>38</xdr:row>
      <xdr:rowOff>61685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348186"/>
          <a:ext cx="889000" cy="2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24691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9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130628</xdr:rowOff>
    </xdr:from>
    <xdr:to>
      <xdr:col>24</xdr:col>
      <xdr:colOff>76200</xdr:colOff>
      <xdr:row>35</xdr:row>
      <xdr:rowOff>60778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9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147155</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0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157843</xdr:rowOff>
    </xdr:from>
    <xdr:to>
      <xdr:col>20</xdr:col>
      <xdr:colOff>38100</xdr:colOff>
      <xdr:row>37</xdr:row>
      <xdr:rowOff>87993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72770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41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106136</xdr:rowOff>
    </xdr:from>
    <xdr:to>
      <xdr:col>15</xdr:col>
      <xdr:colOff>149225</xdr:colOff>
      <xdr:row>38</xdr:row>
      <xdr:rowOff>36286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21062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125186</xdr:rowOff>
    </xdr:from>
    <xdr:to>
      <xdr:col>11</xdr:col>
      <xdr:colOff>60325</xdr:colOff>
      <xdr:row>37</xdr:row>
      <xdr:rowOff>55336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40113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8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10885</xdr:rowOff>
    </xdr:from>
    <xdr:to>
      <xdr:col>6</xdr:col>
      <xdr:colOff>171450</xdr:colOff>
      <xdr:row>38</xdr:row>
      <xdr:rowOff>112485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97262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物件費に係る経常収支比率は、前年度と比較して</a:t>
          </a:r>
          <a:r>
            <a:rPr kumimoji="1" lang="en-US" altLang="ja-JP" sz="1000">
              <a:solidFill>
                <a:schemeClr val="dk1"/>
              </a:solidFill>
              <a:effectLst/>
              <a:latin typeface="+mn-lt"/>
              <a:ea typeface="+mn-ea"/>
              <a:cs typeface="+mn-cs"/>
            </a:rPr>
            <a:t>4.1</a:t>
          </a:r>
          <a:r>
            <a:rPr kumimoji="1" lang="ja-JP" altLang="ja-JP" sz="1000">
              <a:solidFill>
                <a:schemeClr val="dk1"/>
              </a:solidFill>
              <a:effectLst/>
              <a:latin typeface="+mn-lt"/>
              <a:ea typeface="+mn-ea"/>
              <a:cs typeface="+mn-cs"/>
            </a:rPr>
            <a:t>ポイント減少しているものの、類似団体平均、全国平均、県平均を大きく上回り、依然として高い数値で推移しています。これは、多様な行政需要に対応し、様々な分野で質の高い行政サービスを提供するため、既存事業を展開してきたことなどによるものです。</a:t>
          </a:r>
          <a:endParaRPr lang="ja-JP" altLang="ja-JP" sz="1100">
            <a:effectLst/>
          </a:endParaRPr>
        </a:p>
        <a:p>
          <a:r>
            <a:rPr kumimoji="1" lang="ja-JP" altLang="ja-JP" sz="1000">
              <a:solidFill>
                <a:schemeClr val="dk1"/>
              </a:solidFill>
              <a:effectLst/>
              <a:latin typeface="+mn-lt"/>
              <a:ea typeface="+mn-ea"/>
              <a:cs typeface="+mn-cs"/>
            </a:rPr>
            <a:t>　今後については、サービス充実に努める一方、事業及び事業手法の見直しなどにより、経費の抑制を図ります。</a:t>
          </a:r>
          <a:endParaRPr lang="ja-JP" altLang="ja-JP" sz="11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110998</xdr:rowOff>
    </xdr:from>
    <xdr:to>
      <xdr:col>82</xdr:col>
      <xdr:colOff>107950</xdr:colOff>
      <xdr:row>17</xdr:row>
      <xdr:rowOff>161290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39848"/>
          <a:ext cx="0" cy="736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133367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04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17</xdr:row>
      <xdr:rowOff>161290</xdr:rowOff>
    </xdr:from>
    <xdr:to>
      <xdr:col>82</xdr:col>
      <xdr:colOff>196850</xdr:colOff>
      <xdr:row>17</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07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25925</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83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110998</xdr:rowOff>
    </xdr:from>
    <xdr:to>
      <xdr:col>82</xdr:col>
      <xdr:colOff>196850</xdr:colOff>
      <xdr:row>13</xdr:row>
      <xdr:rowOff>110998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3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124714</xdr:rowOff>
    </xdr:from>
    <xdr:to>
      <xdr:col>82</xdr:col>
      <xdr:colOff>107950</xdr:colOff>
      <xdr:row>18</xdr:row>
      <xdr:rowOff>140716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039364"/>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127017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27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110490</xdr:rowOff>
    </xdr:from>
    <xdr:to>
      <xdr:col>82</xdr:col>
      <xdr:colOff>158750</xdr:colOff>
      <xdr:row>16</xdr:row>
      <xdr:rowOff>40640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140716</xdr:rowOff>
    </xdr:from>
    <xdr:to>
      <xdr:col>78</xdr:col>
      <xdr:colOff>69850</xdr:colOff>
      <xdr:row>19</xdr:row>
      <xdr:rowOff>28702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22681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96774</xdr:rowOff>
    </xdr:from>
    <xdr:to>
      <xdr:col>78</xdr:col>
      <xdr:colOff>120650</xdr:colOff>
      <xdr:row>16</xdr:row>
      <xdr:rowOff>26924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37101</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81280</xdr:rowOff>
    </xdr:from>
    <xdr:to>
      <xdr:col>73</xdr:col>
      <xdr:colOff>180975</xdr:colOff>
      <xdr:row>19</xdr:row>
      <xdr:rowOff>28702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16738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73914</xdr:rowOff>
    </xdr:from>
    <xdr:to>
      <xdr:col>74</xdr:col>
      <xdr:colOff>31750</xdr:colOff>
      <xdr:row>16</xdr:row>
      <xdr:rowOff>4064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4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14241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1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81280</xdr:rowOff>
    </xdr:from>
    <xdr:to>
      <xdr:col>69</xdr:col>
      <xdr:colOff>92075</xdr:colOff>
      <xdr:row>19</xdr:row>
      <xdr:rowOff>110998</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67380"/>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19050</xdr:rowOff>
    </xdr:from>
    <xdr:to>
      <xdr:col>69</xdr:col>
      <xdr:colOff>142875</xdr:colOff>
      <xdr:row>15</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23622</xdr:rowOff>
    </xdr:from>
    <xdr:to>
      <xdr:col>65</xdr:col>
      <xdr:colOff>53975</xdr:colOff>
      <xdr:row>15</xdr:row>
      <xdr:rowOff>125222</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135399</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153941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9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89916</xdr:rowOff>
    </xdr:from>
    <xdr:to>
      <xdr:col>78</xdr:col>
      <xdr:colOff>120650</xdr:colOff>
      <xdr:row>19</xdr:row>
      <xdr:rowOff>20066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7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4843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62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149352</xdr:rowOff>
    </xdr:from>
    <xdr:to>
      <xdr:col>74</xdr:col>
      <xdr:colOff>31750</xdr:colOff>
      <xdr:row>19</xdr:row>
      <xdr:rowOff>79502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2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64279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32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30480</xdr:rowOff>
    </xdr:from>
    <xdr:to>
      <xdr:col>69</xdr:col>
      <xdr:colOff>142875</xdr:colOff>
      <xdr:row>18</xdr:row>
      <xdr:rowOff>132080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116857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60198</xdr:rowOff>
    </xdr:from>
    <xdr:to>
      <xdr:col>65</xdr:col>
      <xdr:colOff>53975</xdr:colOff>
      <xdr:row>19</xdr:row>
      <xdr:rowOff>161798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1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146575</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0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扶助費については、生活保護費などの増加により扶助費の額が増加していますが、充当する特定財源も増加しているため、経常収支比率は概ね横ばいとなっており、類似団体平均、全国平均、県平均を下回っています。</a:t>
          </a:r>
          <a:endParaRPr lang="ja-JP" altLang="ja-JP" sz="1000">
            <a:effectLst/>
          </a:endParaRPr>
        </a:p>
        <a:p>
          <a:r>
            <a:rPr kumimoji="1" lang="ja-JP" altLang="ja-JP" sz="1000">
              <a:solidFill>
                <a:schemeClr val="dk1"/>
              </a:solidFill>
              <a:effectLst/>
              <a:latin typeface="+mn-lt"/>
              <a:ea typeface="+mn-ea"/>
              <a:cs typeface="+mn-cs"/>
            </a:rPr>
            <a:t>　今後、高齢者人口の増加等により扶助費の増加が予想されるため、その推移を注視しながら、健全財政の堅持に努めます。</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なお、令和６年度については特殊要因による大幅な経常一般財源の増加が影響しているものと考えます。</a:t>
          </a:r>
          <a:endParaRPr lang="ja-JP" altLang="ja-JP" sz="10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52</xdr:row>
      <xdr:rowOff>12700</xdr:rowOff>
    </xdr:from>
    <xdr:to>
      <xdr:col>24</xdr:col>
      <xdr:colOff>25400</xdr:colOff>
      <xdr:row>53</xdr:row>
      <xdr:rowOff>102507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8928100"/>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52</xdr:row>
      <xdr:rowOff>159657</xdr:rowOff>
    </xdr:from>
    <xdr:to>
      <xdr:col>19</xdr:col>
      <xdr:colOff>187325</xdr:colOff>
      <xdr:row>53</xdr:row>
      <xdr:rowOff>102507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07505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94343</xdr:rowOff>
    </xdr:from>
    <xdr:to>
      <xdr:col>15</xdr:col>
      <xdr:colOff>98425</xdr:colOff>
      <xdr:row>52</xdr:row>
      <xdr:rowOff>159657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0097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61685</xdr:rowOff>
    </xdr:from>
    <xdr:to>
      <xdr:col>11</xdr:col>
      <xdr:colOff>9525</xdr:colOff>
      <xdr:row>52</xdr:row>
      <xdr:rowOff>94343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89770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97262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51</xdr:row>
      <xdr:rowOff>133350</xdr:rowOff>
    </xdr:from>
    <xdr:to>
      <xdr:col>24</xdr:col>
      <xdr:colOff>76200</xdr:colOff>
      <xdr:row>52</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887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41927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51707</xdr:rowOff>
    </xdr:from>
    <xdr:to>
      <xdr:col>20</xdr:col>
      <xdr:colOff>38100</xdr:colOff>
      <xdr:row>53</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13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163484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907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108857</xdr:rowOff>
    </xdr:from>
    <xdr:to>
      <xdr:col>15</xdr:col>
      <xdr:colOff>149225</xdr:colOff>
      <xdr:row>53</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02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49184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79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43543</xdr:rowOff>
    </xdr:from>
    <xdr:to>
      <xdr:col>11</xdr:col>
      <xdr:colOff>60325</xdr:colOff>
      <xdr:row>52</xdr:row>
      <xdr:rowOff>145143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895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50</xdr:row>
      <xdr:rowOff>155320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72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10885</xdr:rowOff>
    </xdr:from>
    <xdr:to>
      <xdr:col>6</xdr:col>
      <xdr:colOff>171450</xdr:colOff>
      <xdr:row>52</xdr:row>
      <xdr:rowOff>112485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892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50</xdr:row>
      <xdr:rowOff>122662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69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その他に係る経常収支比率は、</a:t>
          </a:r>
          <a:r>
            <a:rPr kumimoji="1" lang="en-US" altLang="ja-JP" sz="1000">
              <a:solidFill>
                <a:schemeClr val="dk1"/>
              </a:solidFill>
              <a:effectLst/>
              <a:latin typeface="+mn-lt"/>
              <a:ea typeface="+mn-ea"/>
              <a:cs typeface="+mn-cs"/>
            </a:rPr>
            <a:t>5.0</a:t>
          </a:r>
          <a:r>
            <a:rPr kumimoji="1" lang="ja-JP" altLang="ja-JP" sz="1000">
              <a:solidFill>
                <a:schemeClr val="dk1"/>
              </a:solidFill>
              <a:effectLst/>
              <a:latin typeface="+mn-lt"/>
              <a:ea typeface="+mn-ea"/>
              <a:cs typeface="+mn-cs"/>
            </a:rPr>
            <a:t>％と類似団体平均に比べ低い水準にあります。</a:t>
          </a:r>
          <a:endParaRPr lang="ja-JP" altLang="ja-JP" sz="1000">
            <a:effectLst/>
          </a:endParaRPr>
        </a:p>
        <a:p>
          <a:r>
            <a:rPr kumimoji="1" lang="ja-JP" altLang="ja-JP" sz="1000">
              <a:solidFill>
                <a:schemeClr val="dk1"/>
              </a:solidFill>
              <a:effectLst/>
              <a:latin typeface="+mn-lt"/>
              <a:ea typeface="+mn-ea"/>
              <a:cs typeface="+mn-cs"/>
            </a:rPr>
            <a:t>　今後も、公共施設の安全性の確保や、老朽化対策などの実施による維持補修費の増が見込まれることから、引き続き指標の推移を注視しながら、健全財政の堅持に努めます。</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なお、令和６年度については特殊要因による大幅な経常一般財源の増加が影響しているものと考えます。</a:t>
          </a:r>
          <a:endParaRPr lang="ja-JP" altLang="ja-JP" sz="10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156935</xdr:rowOff>
    </xdr:from>
    <xdr:to>
      <xdr:col>82</xdr:col>
      <xdr:colOff>107950</xdr:colOff>
      <xdr:row>54</xdr:row>
      <xdr:rowOff>39915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243785"/>
          <a:ext cx="8382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39915</xdr:rowOff>
    </xdr:from>
    <xdr:to>
      <xdr:col>78</xdr:col>
      <xdr:colOff>69850</xdr:colOff>
      <xdr:row>54</xdr:row>
      <xdr:rowOff>72572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2982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7257</xdr:rowOff>
    </xdr:from>
    <xdr:to>
      <xdr:col>73</xdr:col>
      <xdr:colOff>180975</xdr:colOff>
      <xdr:row>54</xdr:row>
      <xdr:rowOff>72572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2655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7257</xdr:rowOff>
    </xdr:from>
    <xdr:to>
      <xdr:col>69</xdr:col>
      <xdr:colOff>92075</xdr:colOff>
      <xdr:row>54</xdr:row>
      <xdr:rowOff>94343</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2655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106135</xdr:rowOff>
    </xdr:from>
    <xdr:to>
      <xdr:col>82</xdr:col>
      <xdr:colOff>158750</xdr:colOff>
      <xdr:row>54</xdr:row>
      <xdr:rowOff>36285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19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14712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10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160565</xdr:rowOff>
    </xdr:from>
    <xdr:to>
      <xdr:col>78</xdr:col>
      <xdr:colOff>120650</xdr:colOff>
      <xdr:row>54</xdr:row>
      <xdr:rowOff>90715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100892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01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21772</xdr:rowOff>
    </xdr:from>
    <xdr:to>
      <xdr:col>74</xdr:col>
      <xdr:colOff>31750</xdr:colOff>
      <xdr:row>54</xdr:row>
      <xdr:rowOff>123372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133549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127907</xdr:rowOff>
    </xdr:from>
    <xdr:to>
      <xdr:col>69</xdr:col>
      <xdr:colOff>142875</xdr:colOff>
      <xdr:row>54</xdr:row>
      <xdr:rowOff>58057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2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68234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898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43543</xdr:rowOff>
    </xdr:from>
    <xdr:to>
      <xdr:col>65</xdr:col>
      <xdr:colOff>53975</xdr:colOff>
      <xdr:row>54</xdr:row>
      <xdr:rowOff>145143</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155320</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　補助費等に係る経常収支比率は、前年度と比較すると</a:t>
          </a:r>
          <a:r>
            <a:rPr kumimoji="1" lang="en-US" altLang="ja-JP" sz="1000">
              <a:solidFill>
                <a:schemeClr val="dk1"/>
              </a:solidFill>
              <a:effectLst/>
              <a:latin typeface="+mn-lt"/>
              <a:ea typeface="+mn-ea"/>
              <a:cs typeface="+mn-cs"/>
            </a:rPr>
            <a:t>1.5</a:t>
          </a:r>
          <a:r>
            <a:rPr kumimoji="1" lang="ja-JP" altLang="ja-JP" sz="1000">
              <a:solidFill>
                <a:schemeClr val="dk1"/>
              </a:solidFill>
              <a:effectLst/>
              <a:latin typeface="+mn-lt"/>
              <a:ea typeface="+mn-ea"/>
              <a:cs typeface="+mn-cs"/>
            </a:rPr>
            <a:t>ポイントの減となり、類似団体平均及び全国平均を下回っています。その主な要因として、分母となる経常一般財源が大きいことが挙げられますが、今後も引き続き、スクラップアンドビルドの視点に立って補助金の見直し等を行うとともに、事業の内容、効果等を厳しく精査し、適正な執行に努めます。</a:t>
          </a:r>
          <a:endParaRPr lang="ja-JP" altLang="ja-JP" sz="1000">
            <a:effectLst/>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なお、令和６年度については特殊要因による大幅な経常一般財源の増加が影響しているものと考えます。</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156936</xdr:rowOff>
    </xdr:from>
    <xdr:to>
      <xdr:col>82</xdr:col>
      <xdr:colOff>107950</xdr:colOff>
      <xdr:row>34</xdr:row>
      <xdr:rowOff>148772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5814786"/>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31949</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204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148772</xdr:rowOff>
    </xdr:from>
    <xdr:to>
      <xdr:col>78</xdr:col>
      <xdr:colOff>69850</xdr:colOff>
      <xdr:row>35</xdr:row>
      <xdr:rowOff>9978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4782800" y="5978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157134</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83457</xdr:rowOff>
    </xdr:from>
    <xdr:to>
      <xdr:col>73</xdr:col>
      <xdr:colOff>180975</xdr:colOff>
      <xdr:row>35</xdr:row>
      <xdr:rowOff>9978</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9127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157134</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32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61686</xdr:rowOff>
    </xdr:from>
    <xdr:to>
      <xdr:col>69</xdr:col>
      <xdr:colOff>92075</xdr:colOff>
      <xdr:row>34</xdr:row>
      <xdr:rowOff>83457</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5890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146249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168020</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34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106136</xdr:rowOff>
    </xdr:from>
    <xdr:to>
      <xdr:col>82</xdr:col>
      <xdr:colOff>158750</xdr:colOff>
      <xdr:row>34</xdr:row>
      <xdr:rowOff>36286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76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122663</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60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97972</xdr:rowOff>
    </xdr:from>
    <xdr:to>
      <xdr:col>78</xdr:col>
      <xdr:colOff>120650</xdr:colOff>
      <xdr:row>35</xdr:row>
      <xdr:rowOff>28122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92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38299</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69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130628</xdr:rowOff>
    </xdr:from>
    <xdr:to>
      <xdr:col>74</xdr:col>
      <xdr:colOff>31750</xdr:colOff>
      <xdr:row>35</xdr:row>
      <xdr:rowOff>60778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9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70955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72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32657</xdr:rowOff>
    </xdr:from>
    <xdr:to>
      <xdr:col>69</xdr:col>
      <xdr:colOff>142875</xdr:colOff>
      <xdr:row>34</xdr:row>
      <xdr:rowOff>134257</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86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144434</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63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10886</xdr:rowOff>
    </xdr:from>
    <xdr:to>
      <xdr:col>65</xdr:col>
      <xdr:colOff>53975</xdr:colOff>
      <xdr:row>34</xdr:row>
      <xdr:rowOff>112486</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84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122663</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60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a:solidFill>
                <a:schemeClr val="dk1"/>
              </a:solidFill>
              <a:effectLst/>
              <a:latin typeface="+mn-lt"/>
              <a:ea typeface="+mn-ea"/>
              <a:cs typeface="+mn-cs"/>
            </a:rPr>
            <a:t>　公債費に係る経常収支比率は、類似団体平均より</a:t>
          </a:r>
          <a:r>
            <a:rPr kumimoji="1" lang="en-US" altLang="ja-JP" sz="1000">
              <a:solidFill>
                <a:schemeClr val="dk1"/>
              </a:solidFill>
              <a:effectLst/>
              <a:latin typeface="+mn-lt"/>
              <a:ea typeface="+mn-ea"/>
              <a:cs typeface="+mn-cs"/>
            </a:rPr>
            <a:t>4.0</a:t>
          </a:r>
          <a:r>
            <a:rPr kumimoji="1" lang="ja-JP" altLang="ja-JP" sz="1000">
              <a:solidFill>
                <a:schemeClr val="dk1"/>
              </a:solidFill>
              <a:effectLst/>
              <a:latin typeface="+mn-lt"/>
              <a:ea typeface="+mn-ea"/>
              <a:cs typeface="+mn-cs"/>
            </a:rPr>
            <a:t>ポイント低い</a:t>
          </a:r>
          <a:r>
            <a:rPr kumimoji="1" lang="en-US" altLang="ja-JP" sz="1000">
              <a:solidFill>
                <a:schemeClr val="dk1"/>
              </a:solidFill>
              <a:effectLst/>
              <a:latin typeface="+mn-lt"/>
              <a:ea typeface="+mn-ea"/>
              <a:cs typeface="+mn-cs"/>
            </a:rPr>
            <a:t>7.1</a:t>
          </a:r>
          <a:r>
            <a:rPr kumimoji="1" lang="ja-JP" altLang="ja-JP" sz="1000">
              <a:solidFill>
                <a:schemeClr val="dk1"/>
              </a:solidFill>
              <a:effectLst/>
              <a:latin typeface="+mn-lt"/>
              <a:ea typeface="+mn-ea"/>
              <a:cs typeface="+mn-cs"/>
            </a:rPr>
            <a:t>％となっていますが、人口１人当たり決算額は、類似団体平均を上回っています。</a:t>
          </a:r>
          <a:endParaRPr lang="ja-JP" altLang="ja-JP" sz="1100">
            <a:effectLst/>
          </a:endParaRPr>
        </a:p>
        <a:p>
          <a:pPr eaLnBrk="1" fontAlgn="auto" latinLnBrk="0" hangingPunct="1"/>
          <a:r>
            <a:rPr kumimoji="1" lang="ja-JP" altLang="ja-JP" sz="1000">
              <a:solidFill>
                <a:schemeClr val="dk1"/>
              </a:solidFill>
              <a:effectLst/>
              <a:latin typeface="+mn-lt"/>
              <a:ea typeface="+mn-ea"/>
              <a:cs typeface="+mn-cs"/>
            </a:rPr>
            <a:t>　今後も赤字地方債を借り入れないことを基本に、地方債の適正な活用に努めます。</a:t>
          </a:r>
          <a:endParaRPr kumimoji="1" lang="en-US" altLang="ja-JP" sz="1000">
            <a:solidFill>
              <a:schemeClr val="dk1"/>
            </a:solidFill>
            <a:effectLst/>
            <a:latin typeface="+mn-lt"/>
            <a:ea typeface="+mn-ea"/>
            <a:cs typeface="+mn-cs"/>
          </a:endParaRPr>
        </a:p>
        <a:p>
          <a:pPr eaLnBrk="1" fontAlgn="auto" latinLnBrk="0" hangingPunct="1"/>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なお、令和６年度については特殊要因による大幅な経常一般財源の増加が影響しているものと考えます。</a:t>
          </a:r>
          <a:endParaRPr lang="ja-JP" altLang="ja-JP" sz="1100">
            <a:effectLst/>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104139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05052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127000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134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79</xdr:row>
      <xdr:rowOff>107950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1572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73661</xdr:rowOff>
    </xdr:from>
    <xdr:to>
      <xdr:col>11</xdr:col>
      <xdr:colOff>9525</xdr:colOff>
      <xdr:row>79</xdr:row>
      <xdr:rowOff>107950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3103861"/>
          <a:ext cx="889000" cy="54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96538</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16527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57150</xdr:rowOff>
    </xdr:from>
    <xdr:to>
      <xdr:col>11</xdr:col>
      <xdr:colOff>60325</xdr:colOff>
      <xdr:row>79</xdr:row>
      <xdr:rowOff>158750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143527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22861</xdr:rowOff>
    </xdr:from>
    <xdr:to>
      <xdr:col>6</xdr:col>
      <xdr:colOff>171450</xdr:colOff>
      <xdr:row>76</xdr:row>
      <xdr:rowOff>124461</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134637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公債費以外に係る経常収支比率は、類似団体平均より</a:t>
          </a:r>
          <a:r>
            <a:rPr kumimoji="1" lang="en-US" altLang="ja-JP" sz="1000">
              <a:solidFill>
                <a:schemeClr val="dk1"/>
              </a:solidFill>
              <a:effectLst/>
              <a:latin typeface="+mn-lt"/>
              <a:ea typeface="+mn-ea"/>
              <a:cs typeface="+mn-cs"/>
            </a:rPr>
            <a:t>14.3</a:t>
          </a:r>
          <a:r>
            <a:rPr kumimoji="1" lang="ja-JP" altLang="ja-JP" sz="1000">
              <a:solidFill>
                <a:schemeClr val="dk1"/>
              </a:solidFill>
              <a:effectLst/>
              <a:latin typeface="+mn-lt"/>
              <a:ea typeface="+mn-ea"/>
              <a:cs typeface="+mn-cs"/>
            </a:rPr>
            <a:t>ポイント低く、前年度に比べ</a:t>
          </a:r>
          <a:r>
            <a:rPr kumimoji="1" lang="en-US" altLang="ja-JP" sz="1000">
              <a:solidFill>
                <a:schemeClr val="dk1"/>
              </a:solidFill>
              <a:effectLst/>
              <a:latin typeface="+mn-lt"/>
              <a:ea typeface="+mn-ea"/>
              <a:cs typeface="+mn-cs"/>
            </a:rPr>
            <a:t>11.1</a:t>
          </a:r>
          <a:r>
            <a:rPr kumimoji="1" lang="ja-JP" altLang="ja-JP" sz="1000">
              <a:solidFill>
                <a:schemeClr val="dk1"/>
              </a:solidFill>
              <a:effectLst/>
              <a:latin typeface="+mn-lt"/>
              <a:ea typeface="+mn-ea"/>
              <a:cs typeface="+mn-cs"/>
            </a:rPr>
            <a:t>ポイント減となっております。</a:t>
          </a:r>
          <a:endParaRPr lang="ja-JP" altLang="ja-JP" sz="1000">
            <a:effectLst/>
          </a:endParaRPr>
        </a:p>
        <a:p>
          <a:r>
            <a:rPr kumimoji="1" lang="ja-JP" altLang="ja-JP" sz="1000">
              <a:solidFill>
                <a:schemeClr val="dk1"/>
              </a:solidFill>
              <a:effectLst/>
              <a:latin typeface="+mn-lt"/>
              <a:ea typeface="+mn-ea"/>
              <a:cs typeface="+mn-cs"/>
            </a:rPr>
            <a:t>　今後も引き続き指標の推移を注視しながら、健全財政の堅持に努めます。</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なお、令和６年度については特殊要因による大幅な経常一般財源の増加が影響しているものと考えます。</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35560</xdr:rowOff>
    </xdr:from>
    <xdr:to>
      <xdr:col>82</xdr:col>
      <xdr:colOff>107950</xdr:colOff>
      <xdr:row>76</xdr:row>
      <xdr:rowOff>155575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2551410"/>
          <a:ext cx="838200" cy="63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88282</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89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155575</xdr:rowOff>
    </xdr:from>
    <xdr:to>
      <xdr:col>78</xdr:col>
      <xdr:colOff>69850</xdr:colOff>
      <xdr:row>77</xdr:row>
      <xdr:rowOff>115570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18577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121285</xdr:rowOff>
    </xdr:from>
    <xdr:to>
      <xdr:col>73</xdr:col>
      <xdr:colOff>180975</xdr:colOff>
      <xdr:row>77</xdr:row>
      <xdr:rowOff>115570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2980035"/>
          <a:ext cx="889000" cy="33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121285</xdr:rowOff>
    </xdr:from>
    <xdr:to>
      <xdr:col>69</xdr:col>
      <xdr:colOff>92075</xdr:colOff>
      <xdr:row>78</xdr:row>
      <xdr:rowOff>1270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2980035"/>
          <a:ext cx="889000" cy="39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72</xdr:row>
      <xdr:rowOff>156210</xdr:rowOff>
    </xdr:from>
    <xdr:to>
      <xdr:col>82</xdr:col>
      <xdr:colOff>158750</xdr:colOff>
      <xdr:row>73</xdr:row>
      <xdr:rowOff>86360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250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64787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104775</xdr:rowOff>
    </xdr:from>
    <xdr:to>
      <xdr:col>78</xdr:col>
      <xdr:colOff>120650</xdr:colOff>
      <xdr:row>77</xdr:row>
      <xdr:rowOff>34925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1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45102</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290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64770</xdr:rowOff>
    </xdr:from>
    <xdr:to>
      <xdr:col>74</xdr:col>
      <xdr:colOff>31750</xdr:colOff>
      <xdr:row>77</xdr:row>
      <xdr:rowOff>166370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151147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70485</xdr:rowOff>
    </xdr:from>
    <xdr:to>
      <xdr:col>69</xdr:col>
      <xdr:colOff>142875</xdr:colOff>
      <xdr:row>76</xdr:row>
      <xdr:rowOff>636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10812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698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121920</xdr:rowOff>
    </xdr:from>
    <xdr:to>
      <xdr:col>65</xdr:col>
      <xdr:colOff>53975</xdr:colOff>
      <xdr:row>78</xdr:row>
      <xdr:rowOff>52070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36847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千葉県浦安市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35979</xdr:rowOff>
    </xdr:from>
    <xdr:to>
      <xdr:col>29</xdr:col>
      <xdr:colOff>127000</xdr:colOff>
      <xdr:row>14</xdr:row>
      <xdr:rowOff>28473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12454"/>
          <a:ext cx="647700" cy="163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130802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28473</xdr:rowOff>
    </xdr:from>
    <xdr:to>
      <xdr:col>26</xdr:col>
      <xdr:colOff>50800</xdr:colOff>
      <xdr:row>14</xdr:row>
      <xdr:rowOff>49200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76398"/>
          <a:ext cx="698500" cy="20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64736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27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21730</xdr:rowOff>
    </xdr:from>
    <xdr:to>
      <xdr:col>22</xdr:col>
      <xdr:colOff>114300</xdr:colOff>
      <xdr:row>14</xdr:row>
      <xdr:rowOff>49200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469655"/>
          <a:ext cx="698500" cy="274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107599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154318</xdr:rowOff>
    </xdr:from>
    <xdr:to>
      <xdr:col>18</xdr:col>
      <xdr:colOff>177800</xdr:colOff>
      <xdr:row>14</xdr:row>
      <xdr:rowOff>21730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430793"/>
          <a:ext cx="698500" cy="388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124553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134192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156629</xdr:rowOff>
    </xdr:from>
    <xdr:to>
      <xdr:col>29</xdr:col>
      <xdr:colOff>177800</xdr:colOff>
      <xdr:row>13</xdr:row>
      <xdr:rowOff>86779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2616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1706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06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149123</xdr:rowOff>
    </xdr:from>
    <xdr:to>
      <xdr:col>26</xdr:col>
      <xdr:colOff>101600</xdr:colOff>
      <xdr:row>14</xdr:row>
      <xdr:rowOff>79273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25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89450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194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169850</xdr:rowOff>
    </xdr:from>
    <xdr:to>
      <xdr:col>22</xdr:col>
      <xdr:colOff>165100</xdr:colOff>
      <xdr:row>14</xdr:row>
      <xdr:rowOff>100000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46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110177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1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142380</xdr:rowOff>
    </xdr:from>
    <xdr:to>
      <xdr:col>19</xdr:col>
      <xdr:colOff>38100</xdr:colOff>
      <xdr:row>14</xdr:row>
      <xdr:rowOff>72530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188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82707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187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103518</xdr:rowOff>
    </xdr:from>
    <xdr:to>
      <xdr:col>15</xdr:col>
      <xdr:colOff>101600</xdr:colOff>
      <xdr:row>14</xdr:row>
      <xdr:rowOff>33668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379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43845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14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139916</xdr:rowOff>
    </xdr:from>
    <xdr:to>
      <xdr:col>29</xdr:col>
      <xdr:colOff>127000</xdr:colOff>
      <xdr:row>34</xdr:row>
      <xdr:rowOff>208039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407366"/>
          <a:ext cx="647700" cy="68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177513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87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208039</xdr:rowOff>
    </xdr:from>
    <xdr:to>
      <xdr:col>26</xdr:col>
      <xdr:colOff>50800</xdr:colOff>
      <xdr:row>34</xdr:row>
      <xdr:rowOff>211849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475489"/>
          <a:ext cx="698500" cy="38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305261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15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95910</xdr:rowOff>
    </xdr:from>
    <xdr:to>
      <xdr:col>22</xdr:col>
      <xdr:colOff>114300</xdr:colOff>
      <xdr:row>34</xdr:row>
      <xdr:rowOff>211849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363360"/>
          <a:ext cx="698500" cy="1159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317606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2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95910</xdr:rowOff>
    </xdr:from>
    <xdr:to>
      <xdr:col>18</xdr:col>
      <xdr:colOff>177800</xdr:colOff>
      <xdr:row>34</xdr:row>
      <xdr:rowOff>180835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363360"/>
          <a:ext cx="698500" cy="84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338865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22331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89116</xdr:rowOff>
    </xdr:from>
    <xdr:to>
      <xdr:col>29</xdr:col>
      <xdr:colOff>177800</xdr:colOff>
      <xdr:row>34</xdr:row>
      <xdr:rowOff>190716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356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277093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201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157239</xdr:rowOff>
    </xdr:from>
    <xdr:to>
      <xdr:col>26</xdr:col>
      <xdr:colOff>101600</xdr:colOff>
      <xdr:row>34</xdr:row>
      <xdr:rowOff>258838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42468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269016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193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161049</xdr:rowOff>
    </xdr:from>
    <xdr:to>
      <xdr:col>22</xdr:col>
      <xdr:colOff>165100</xdr:colOff>
      <xdr:row>34</xdr:row>
      <xdr:rowOff>262649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428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272826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197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45110</xdr:rowOff>
    </xdr:from>
    <xdr:to>
      <xdr:col>19</xdr:col>
      <xdr:colOff>38100</xdr:colOff>
      <xdr:row>34</xdr:row>
      <xdr:rowOff>146710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312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156887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0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130035</xdr:rowOff>
    </xdr:from>
    <xdr:to>
      <xdr:col>15</xdr:col>
      <xdr:colOff>101600</xdr:colOff>
      <xdr:row>34</xdr:row>
      <xdr:rowOff>231635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397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241812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16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千葉県浦安市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171,322
166,222
17.25
92,851,391
89,070,237
2,374,606
50,103,435
29,336,189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153188</xdr:rowOff>
    </xdr:from>
    <xdr:to>
      <xdr:col>24</xdr:col>
      <xdr:colOff>63500</xdr:colOff>
      <xdr:row>33</xdr:row>
      <xdr:rowOff>9627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468138"/>
          <a:ext cx="838200" cy="19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20007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0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9627</xdr:rowOff>
    </xdr:from>
    <xdr:to>
      <xdr:col>19</xdr:col>
      <xdr:colOff>177800</xdr:colOff>
      <xdr:row>33</xdr:row>
      <xdr:rowOff>14503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667477"/>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162082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3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153378</xdr:rowOff>
    </xdr:from>
    <xdr:to>
      <xdr:col>15</xdr:col>
      <xdr:colOff>50800</xdr:colOff>
      <xdr:row>33</xdr:row>
      <xdr:rowOff>14503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639778"/>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154081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131585</xdr:rowOff>
    </xdr:from>
    <xdr:to>
      <xdr:col>10</xdr:col>
      <xdr:colOff>114300</xdr:colOff>
      <xdr:row>32</xdr:row>
      <xdr:rowOff>153378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5617985"/>
          <a:ext cx="889000" cy="2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4691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21645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102388</xdr:rowOff>
    </xdr:from>
    <xdr:to>
      <xdr:col>24</xdr:col>
      <xdr:colOff>114300</xdr:colOff>
      <xdr:row>32</xdr:row>
      <xdr:rowOff>32538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4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125265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26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130277</xdr:rowOff>
    </xdr:from>
    <xdr:to>
      <xdr:col>20</xdr:col>
      <xdr:colOff>38100</xdr:colOff>
      <xdr:row>33</xdr:row>
      <xdr:rowOff>60427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1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76954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39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135153</xdr:rowOff>
    </xdr:from>
    <xdr:to>
      <xdr:col>15</xdr:col>
      <xdr:colOff>101600</xdr:colOff>
      <xdr:row>33</xdr:row>
      <xdr:rowOff>65303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62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81830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39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102578</xdr:rowOff>
    </xdr:from>
    <xdr:to>
      <xdr:col>10</xdr:col>
      <xdr:colOff>165100</xdr:colOff>
      <xdr:row>33</xdr:row>
      <xdr:rowOff>32728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588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49255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36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80785</xdr:rowOff>
    </xdr:from>
    <xdr:to>
      <xdr:col>6</xdr:col>
      <xdr:colOff>38100</xdr:colOff>
      <xdr:row>33</xdr:row>
      <xdr:rowOff>10935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56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27462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34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159033</xdr:rowOff>
    </xdr:from>
    <xdr:to>
      <xdr:col>24</xdr:col>
      <xdr:colOff>63500</xdr:colOff>
      <xdr:row>52</xdr:row>
      <xdr:rowOff>36112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8902983"/>
          <a:ext cx="838200" cy="4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36112</xdr:rowOff>
    </xdr:from>
    <xdr:to>
      <xdr:col>19</xdr:col>
      <xdr:colOff>177800</xdr:colOff>
      <xdr:row>52</xdr:row>
      <xdr:rowOff>60506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8951512"/>
          <a:ext cx="889000" cy="2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60506</xdr:rowOff>
    </xdr:from>
    <xdr:to>
      <xdr:col>15</xdr:col>
      <xdr:colOff>50800</xdr:colOff>
      <xdr:row>52</xdr:row>
      <xdr:rowOff>107924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8975906"/>
          <a:ext cx="889000" cy="4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107924</xdr:rowOff>
    </xdr:from>
    <xdr:to>
      <xdr:col>10</xdr:col>
      <xdr:colOff>114300</xdr:colOff>
      <xdr:row>52</xdr:row>
      <xdr:rowOff>123747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023324"/>
          <a:ext cx="889000" cy="1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108233</xdr:rowOff>
    </xdr:from>
    <xdr:to>
      <xdr:col>24</xdr:col>
      <xdr:colOff>114300</xdr:colOff>
      <xdr:row>52</xdr:row>
      <xdr:rowOff>38383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885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131110</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703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156762</xdr:rowOff>
    </xdr:from>
    <xdr:to>
      <xdr:col>20</xdr:col>
      <xdr:colOff>38100</xdr:colOff>
      <xdr:row>52</xdr:row>
      <xdr:rowOff>86912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90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103439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497795" y="8675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9706</xdr:rowOff>
    </xdr:from>
    <xdr:to>
      <xdr:col>15</xdr:col>
      <xdr:colOff>101600</xdr:colOff>
      <xdr:row>52</xdr:row>
      <xdr:rowOff>111306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892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127833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08795" y="870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57124</xdr:rowOff>
    </xdr:from>
    <xdr:to>
      <xdr:col>10</xdr:col>
      <xdr:colOff>165100</xdr:colOff>
      <xdr:row>52</xdr:row>
      <xdr:rowOff>158724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897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3801</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19795" y="874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72947</xdr:rowOff>
    </xdr:from>
    <xdr:to>
      <xdr:col>6</xdr:col>
      <xdr:colOff>38100</xdr:colOff>
      <xdr:row>53</xdr:row>
      <xdr:rowOff>3097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898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19624</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876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111658</xdr:rowOff>
    </xdr:from>
    <xdr:to>
      <xdr:col>24</xdr:col>
      <xdr:colOff>63500</xdr:colOff>
      <xdr:row>78</xdr:row>
      <xdr:rowOff>33553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13308"/>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41876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43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123850</xdr:rowOff>
    </xdr:from>
    <xdr:to>
      <xdr:col>19</xdr:col>
      <xdr:colOff>177800</xdr:colOff>
      <xdr:row>78</xdr:row>
      <xdr:rowOff>33553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325500"/>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87885</xdr:rowOff>
    </xdr:from>
    <xdr:to>
      <xdr:col>15</xdr:col>
      <xdr:colOff>50800</xdr:colOff>
      <xdr:row>77</xdr:row>
      <xdr:rowOff>123850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289535"/>
          <a:ext cx="889000" cy="3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68681</xdr:rowOff>
    </xdr:from>
    <xdr:to>
      <xdr:col>10</xdr:col>
      <xdr:colOff>114300</xdr:colOff>
      <xdr:row>77</xdr:row>
      <xdr:rowOff>87885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270331"/>
          <a:ext cx="889000" cy="19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22065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28312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60858</xdr:rowOff>
    </xdr:from>
    <xdr:to>
      <xdr:col>24</xdr:col>
      <xdr:colOff>114300</xdr:colOff>
      <xdr:row>77</xdr:row>
      <xdr:rowOff>162458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83735</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11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154203</xdr:rowOff>
    </xdr:from>
    <xdr:to>
      <xdr:col>20</xdr:col>
      <xdr:colOff>38100</xdr:colOff>
      <xdr:row>78</xdr:row>
      <xdr:rowOff>84353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5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75480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48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73050</xdr:rowOff>
    </xdr:from>
    <xdr:to>
      <xdr:col>15</xdr:col>
      <xdr:colOff>101600</xdr:colOff>
      <xdr:row>78</xdr:row>
      <xdr:rowOff>3200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19727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04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37085</xdr:rowOff>
    </xdr:from>
    <xdr:to>
      <xdr:col>10</xdr:col>
      <xdr:colOff>165100</xdr:colOff>
      <xdr:row>77</xdr:row>
      <xdr:rowOff>138685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3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155212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01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17881</xdr:rowOff>
    </xdr:from>
    <xdr:to>
      <xdr:col>6</xdr:col>
      <xdr:colOff>38100</xdr:colOff>
      <xdr:row>77</xdr:row>
      <xdr:rowOff>119481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1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136008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99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152687</xdr:rowOff>
    </xdr:from>
    <xdr:to>
      <xdr:col>24</xdr:col>
      <xdr:colOff>62865</xdr:colOff>
      <xdr:row>96</xdr:row>
      <xdr:rowOff>123698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11737"/>
          <a:ext cx="1270" cy="1171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127525</xdr:rowOff>
    </xdr:from>
    <xdr:ext cx="599010"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586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123698</xdr:rowOff>
    </xdr:from>
    <xdr:to>
      <xdr:col>24</xdr:col>
      <xdr:colOff>152400</xdr:colOff>
      <xdr:row>96</xdr:row>
      <xdr:rowOff>123698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582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99364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86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152687</xdr:rowOff>
    </xdr:from>
    <xdr:to>
      <xdr:col>24</xdr:col>
      <xdr:colOff>152400</xdr:colOff>
      <xdr:row>89</xdr:row>
      <xdr:rowOff>152687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11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90670</xdr:rowOff>
    </xdr:from>
    <xdr:to>
      <xdr:col>24</xdr:col>
      <xdr:colOff>63500</xdr:colOff>
      <xdr:row>97</xdr:row>
      <xdr:rowOff>8615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549870"/>
          <a:ext cx="838200" cy="8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95938</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040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73061</xdr:rowOff>
    </xdr:from>
    <xdr:to>
      <xdr:col>24</xdr:col>
      <xdr:colOff>114300</xdr:colOff>
      <xdr:row>95</xdr:row>
      <xdr:rowOff>3211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18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8615</xdr:rowOff>
    </xdr:from>
    <xdr:to>
      <xdr:col>19</xdr:col>
      <xdr:colOff>177800</xdr:colOff>
      <xdr:row>97</xdr:row>
      <xdr:rowOff>84759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639265"/>
          <a:ext cx="889000" cy="7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163771</xdr:rowOff>
    </xdr:from>
    <xdr:to>
      <xdr:col>20</xdr:col>
      <xdr:colOff>38100</xdr:colOff>
      <xdr:row>95</xdr:row>
      <xdr:rowOff>93921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8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110448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05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162582</xdr:rowOff>
    </xdr:from>
    <xdr:to>
      <xdr:col>15</xdr:col>
      <xdr:colOff>50800</xdr:colOff>
      <xdr:row>97</xdr:row>
      <xdr:rowOff>84759</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621782"/>
          <a:ext cx="889000" cy="9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85167</xdr:rowOff>
    </xdr:from>
    <xdr:to>
      <xdr:col>15</xdr:col>
      <xdr:colOff>101600</xdr:colOff>
      <xdr:row>96</xdr:row>
      <xdr:rowOff>15317</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7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31844</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14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162582</xdr:rowOff>
    </xdr:from>
    <xdr:to>
      <xdr:col>10</xdr:col>
      <xdr:colOff>114300</xdr:colOff>
      <xdr:row>98</xdr:row>
      <xdr:rowOff>33444</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621782"/>
          <a:ext cx="889000" cy="213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135970</xdr:rowOff>
    </xdr:from>
    <xdr:to>
      <xdr:col>10</xdr:col>
      <xdr:colOff>165100</xdr:colOff>
      <xdr:row>95</xdr:row>
      <xdr:rowOff>66120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2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82647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02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47414</xdr:rowOff>
    </xdr:from>
    <xdr:to>
      <xdr:col>6</xdr:col>
      <xdr:colOff>38100</xdr:colOff>
      <xdr:row>96</xdr:row>
      <xdr:rowOff>149014</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50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165541</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30795" y="1628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39870</xdr:rowOff>
    </xdr:from>
    <xdr:to>
      <xdr:col>24</xdr:col>
      <xdr:colOff>114300</xdr:colOff>
      <xdr:row>96</xdr:row>
      <xdr:rowOff>141470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49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126247</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1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129265</xdr:rowOff>
    </xdr:from>
    <xdr:to>
      <xdr:col>20</xdr:col>
      <xdr:colOff>38100</xdr:colOff>
      <xdr:row>97</xdr:row>
      <xdr:rowOff>59415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58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50542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68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33959</xdr:rowOff>
    </xdr:from>
    <xdr:to>
      <xdr:col>15</xdr:col>
      <xdr:colOff>101600</xdr:colOff>
      <xdr:row>97</xdr:row>
      <xdr:rowOff>135559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66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126686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75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111782</xdr:rowOff>
    </xdr:from>
    <xdr:to>
      <xdr:col>10</xdr:col>
      <xdr:colOff>165100</xdr:colOff>
      <xdr:row>97</xdr:row>
      <xdr:rowOff>41932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7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33059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663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154094</xdr:rowOff>
    </xdr:from>
    <xdr:to>
      <xdr:col>6</xdr:col>
      <xdr:colOff>38100</xdr:colOff>
      <xdr:row>98</xdr:row>
      <xdr:rowOff>84244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78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75371</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87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150695</xdr:rowOff>
    </xdr:from>
    <xdr:to>
      <xdr:col>55</xdr:col>
      <xdr:colOff>0</xdr:colOff>
      <xdr:row>37</xdr:row>
      <xdr:rowOff>152839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9639300" y="6494345"/>
          <a:ext cx="838200" cy="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6654</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178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152839</xdr:rowOff>
    </xdr:from>
    <xdr:to>
      <xdr:col>50</xdr:col>
      <xdr:colOff>114300</xdr:colOff>
      <xdr:row>37</xdr:row>
      <xdr:rowOff>162637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6496489"/>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93565</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09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162637</xdr:rowOff>
    </xdr:from>
    <xdr:to>
      <xdr:col>45</xdr:col>
      <xdr:colOff>177800</xdr:colOff>
      <xdr:row>37</xdr:row>
      <xdr:rowOff>163192</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6506287"/>
          <a:ext cx="8890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68485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0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41119</xdr:rowOff>
    </xdr:from>
    <xdr:to>
      <xdr:col>41</xdr:col>
      <xdr:colOff>50800</xdr:colOff>
      <xdr:row>37</xdr:row>
      <xdr:rowOff>163192</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5356069"/>
          <a:ext cx="889000" cy="115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110101</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35969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99895</xdr:rowOff>
    </xdr:from>
    <xdr:to>
      <xdr:col>55</xdr:col>
      <xdr:colOff>50800</xdr:colOff>
      <xdr:row>38</xdr:row>
      <xdr:rowOff>30045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44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78322</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42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102039</xdr:rowOff>
    </xdr:from>
    <xdr:to>
      <xdr:col>50</xdr:col>
      <xdr:colOff>165100</xdr:colOff>
      <xdr:row>38</xdr:row>
      <xdr:rowOff>32189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44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23316</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53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111836</xdr:rowOff>
    </xdr:from>
    <xdr:to>
      <xdr:col>46</xdr:col>
      <xdr:colOff>38100</xdr:colOff>
      <xdr:row>38</xdr:row>
      <xdr:rowOff>41987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4554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33114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54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112391</xdr:rowOff>
    </xdr:from>
    <xdr:to>
      <xdr:col>41</xdr:col>
      <xdr:colOff>101600</xdr:colOff>
      <xdr:row>38</xdr:row>
      <xdr:rowOff>42542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64560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33669</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654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161769</xdr:rowOff>
    </xdr:from>
    <xdr:to>
      <xdr:col>36</xdr:col>
      <xdr:colOff>165100</xdr:colOff>
      <xdr:row>31</xdr:row>
      <xdr:rowOff>91919</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30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83046</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672795" y="5397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0" name="普通建設事業費グラフ枠">
          <a:extLst>
            <a:ext uri="{FF2B5EF4-FFF2-40B4-BE49-F238E27FC236}">
              <a16:creationId xmlns:a16="http://schemas.microsoft.com/office/drawing/2014/main" id="{00000000-0008-0000-06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2" name="普通建設事業費最小値テキスト">
          <a:extLst>
            <a:ext uri="{FF2B5EF4-FFF2-40B4-BE49-F238E27FC236}">
              <a16:creationId xmlns:a16="http://schemas.microsoft.com/office/drawing/2014/main" id="{00000000-0008-0000-0600-000060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4" name="普通建設事業費最大値テキスト">
          <a:extLst>
            <a:ext uri="{FF2B5EF4-FFF2-40B4-BE49-F238E27FC236}">
              <a16:creationId xmlns:a16="http://schemas.microsoft.com/office/drawing/2014/main" id="{00000000-0008-0000-0600-000062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80939</xdr:rowOff>
    </xdr:from>
    <xdr:to>
      <xdr:col>55</xdr:col>
      <xdr:colOff>0</xdr:colOff>
      <xdr:row>55</xdr:row>
      <xdr:rowOff>127704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9639300" y="9339239"/>
          <a:ext cx="838200" cy="218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53121</xdr:rowOff>
    </xdr:from>
    <xdr:ext cx="534377" cy="259045"/>
    <xdr:sp macro="" textlink="">
      <xdr:nvSpPr>
        <xdr:cNvPr id="357" name="普通建設事業費平均値テキスト">
          <a:extLst>
            <a:ext uri="{FF2B5EF4-FFF2-40B4-BE49-F238E27FC236}">
              <a16:creationId xmlns:a16="http://schemas.microsoft.com/office/drawing/2014/main" id="{00000000-0008-0000-0600-000065010000}"/>
            </a:ext>
          </a:extLst>
        </xdr:cNvPr>
        <xdr:cNvSpPr txBox="1"/>
      </xdr:nvSpPr>
      <xdr:spPr>
        <a:xfrm>
          <a:off x="10528300" y="9654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127704</xdr:rowOff>
    </xdr:from>
    <xdr:to>
      <xdr:col>50</xdr:col>
      <xdr:colOff>114300</xdr:colOff>
      <xdr:row>57</xdr:row>
      <xdr:rowOff>41064</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8750300" y="9557454"/>
          <a:ext cx="889000" cy="25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80618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72111" y="98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14645</xdr:rowOff>
    </xdr:from>
    <xdr:to>
      <xdr:col>45</xdr:col>
      <xdr:colOff>177800</xdr:colOff>
      <xdr:row>57</xdr:row>
      <xdr:rowOff>41064</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7861300" y="9787295"/>
          <a:ext cx="889000" cy="2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137850</xdr:rowOff>
    </xdr:from>
    <xdr:to>
      <xdr:col>41</xdr:col>
      <xdr:colOff>50800</xdr:colOff>
      <xdr:row>57</xdr:row>
      <xdr:rowOff>14645</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a:off x="6972300" y="9567600"/>
          <a:ext cx="889000" cy="21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56757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05111" y="982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30139</xdr:rowOff>
    </xdr:from>
    <xdr:to>
      <xdr:col>55</xdr:col>
      <xdr:colOff>50800</xdr:colOff>
      <xdr:row>54</xdr:row>
      <xdr:rowOff>131739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0426700" y="928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53016</xdr:rowOff>
    </xdr:from>
    <xdr:ext cx="534377" cy="259045"/>
    <xdr:sp macro="" textlink="">
      <xdr:nvSpPr>
        <xdr:cNvPr id="376" name="普通建設事業費該当値テキスト">
          <a:extLst>
            <a:ext uri="{FF2B5EF4-FFF2-40B4-BE49-F238E27FC236}">
              <a16:creationId xmlns:a16="http://schemas.microsoft.com/office/drawing/2014/main" id="{00000000-0008-0000-0600-000078010000}"/>
            </a:ext>
          </a:extLst>
        </xdr:cNvPr>
        <xdr:cNvSpPr txBox="1"/>
      </xdr:nvSpPr>
      <xdr:spPr>
        <a:xfrm>
          <a:off x="10528300" y="913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76904</xdr:rowOff>
    </xdr:from>
    <xdr:to>
      <xdr:col>50</xdr:col>
      <xdr:colOff>165100</xdr:colOff>
      <xdr:row>56</xdr:row>
      <xdr:rowOff>7054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9588500" y="950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23581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9372111" y="928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161714</xdr:rowOff>
    </xdr:from>
    <xdr:to>
      <xdr:col>46</xdr:col>
      <xdr:colOff>38100</xdr:colOff>
      <xdr:row>57</xdr:row>
      <xdr:rowOff>91864</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8699500" y="97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108391</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8483111" y="953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135295</xdr:rowOff>
    </xdr:from>
    <xdr:to>
      <xdr:col>41</xdr:col>
      <xdr:colOff>101600</xdr:colOff>
      <xdr:row>57</xdr:row>
      <xdr:rowOff>65445</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7810500" y="97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81972</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7594111" y="951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87050</xdr:rowOff>
    </xdr:from>
    <xdr:to>
      <xdr:col>36</xdr:col>
      <xdr:colOff>165100</xdr:colOff>
      <xdr:row>56</xdr:row>
      <xdr:rowOff>17200</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6921500" y="95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33727</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705111" y="929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75082</xdr:rowOff>
    </xdr:from>
    <xdr:to>
      <xdr:col>55</xdr:col>
      <xdr:colOff>0</xdr:colOff>
      <xdr:row>76</xdr:row>
      <xdr:rowOff>87846</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3105282"/>
          <a:ext cx="838200" cy="12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169321</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199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75082</xdr:rowOff>
    </xdr:from>
    <xdr:to>
      <xdr:col>50</xdr:col>
      <xdr:colOff>114300</xdr:colOff>
      <xdr:row>77</xdr:row>
      <xdr:rowOff>124650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105282"/>
          <a:ext cx="889000" cy="22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155948</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35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124650</xdr:rowOff>
    </xdr:from>
    <xdr:to>
      <xdr:col>45</xdr:col>
      <xdr:colOff>177800</xdr:colOff>
      <xdr:row>78</xdr:row>
      <xdr:rowOff>50812</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7861300" y="13326300"/>
          <a:ext cx="889000" cy="9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195</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37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5055</xdr:rowOff>
    </xdr:from>
    <xdr:to>
      <xdr:col>41</xdr:col>
      <xdr:colOff>50800</xdr:colOff>
      <xdr:row>78</xdr:row>
      <xdr:rowOff>50812</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2692355"/>
          <a:ext cx="889000" cy="73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39247</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37046</xdr:rowOff>
    </xdr:from>
    <xdr:to>
      <xdr:col>55</xdr:col>
      <xdr:colOff>50800</xdr:colOff>
      <xdr:row>76</xdr:row>
      <xdr:rowOff>138646</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0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59923</xdr:rowOff>
    </xdr:from>
    <xdr:ext cx="534377"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291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24282</xdr:rowOff>
    </xdr:from>
    <xdr:to>
      <xdr:col>50</xdr:col>
      <xdr:colOff>165100</xdr:colOff>
      <xdr:row>76</xdr:row>
      <xdr:rowOff>125882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05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142409</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372111" y="1282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73850</xdr:rowOff>
    </xdr:from>
    <xdr:to>
      <xdr:col>46</xdr:col>
      <xdr:colOff>38100</xdr:colOff>
      <xdr:row>78</xdr:row>
      <xdr:rowOff>4000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2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20527</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15428" y="130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xdr:rowOff>
    </xdr:from>
    <xdr:to>
      <xdr:col>41</xdr:col>
      <xdr:colOff>101600</xdr:colOff>
      <xdr:row>78</xdr:row>
      <xdr:rowOff>101612</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37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92739</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626428" y="1346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125705</xdr:rowOff>
    </xdr:from>
    <xdr:to>
      <xdr:col>36</xdr:col>
      <xdr:colOff>165100</xdr:colOff>
      <xdr:row>74</xdr:row>
      <xdr:rowOff>55855</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264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72382</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24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138888</xdr:rowOff>
    </xdr:from>
    <xdr:to>
      <xdr:col>55</xdr:col>
      <xdr:colOff>0</xdr:colOff>
      <xdr:row>95</xdr:row>
      <xdr:rowOff>142711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9639300" y="16255188"/>
          <a:ext cx="838200" cy="17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105363</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56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142711</xdr:rowOff>
    </xdr:from>
    <xdr:to>
      <xdr:col>50</xdr:col>
      <xdr:colOff>114300</xdr:colOff>
      <xdr:row>97</xdr:row>
      <xdr:rowOff>30035</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8750300" y="16430461"/>
          <a:ext cx="889000" cy="23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130078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7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142711</xdr:rowOff>
    </xdr:from>
    <xdr:to>
      <xdr:col>45</xdr:col>
      <xdr:colOff>177800</xdr:colOff>
      <xdr:row>97</xdr:row>
      <xdr:rowOff>30035</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7861300" y="16601911"/>
          <a:ext cx="889000" cy="58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146893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7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129096</xdr:rowOff>
    </xdr:from>
    <xdr:to>
      <xdr:col>41</xdr:col>
      <xdr:colOff>50800</xdr:colOff>
      <xdr:row>96</xdr:row>
      <xdr:rowOff>142711</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6972300" y="16588296"/>
          <a:ext cx="889000" cy="1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115371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140707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77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88088</xdr:rowOff>
    </xdr:from>
    <xdr:to>
      <xdr:col>55</xdr:col>
      <xdr:colOff>50800</xdr:colOff>
      <xdr:row>95</xdr:row>
      <xdr:rowOff>18238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20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110965</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05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91911</xdr:rowOff>
    </xdr:from>
    <xdr:to>
      <xdr:col>50</xdr:col>
      <xdr:colOff>165100</xdr:colOff>
      <xdr:row>96</xdr:row>
      <xdr:rowOff>22061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37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38588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15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150685</xdr:rowOff>
    </xdr:from>
    <xdr:to>
      <xdr:col>46</xdr:col>
      <xdr:colOff>38100</xdr:colOff>
      <xdr:row>97</xdr:row>
      <xdr:rowOff>80835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60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97362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638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91911</xdr:rowOff>
    </xdr:from>
    <xdr:to>
      <xdr:col>41</xdr:col>
      <xdr:colOff>101600</xdr:colOff>
      <xdr:row>97</xdr:row>
      <xdr:rowOff>22061</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55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38588</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326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78296</xdr:rowOff>
    </xdr:from>
    <xdr:to>
      <xdr:col>36</xdr:col>
      <xdr:colOff>165100</xdr:colOff>
      <xdr:row>97</xdr:row>
      <xdr:rowOff>8446</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53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24973</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31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138557</xdr:rowOff>
    </xdr:from>
    <xdr:to>
      <xdr:col>85</xdr:col>
      <xdr:colOff>127000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5481300" y="665365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100152</xdr:rowOff>
    </xdr:from>
    <xdr:to>
      <xdr:col>81</xdr:col>
      <xdr:colOff>50800</xdr:colOff>
      <xdr:row>38</xdr:row>
      <xdr:rowOff>138557</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615252"/>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25857</xdr:rowOff>
    </xdr:from>
    <xdr:to>
      <xdr:col>76</xdr:col>
      <xdr:colOff>114300</xdr:colOff>
      <xdr:row>38</xdr:row>
      <xdr:rowOff>100152</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540957"/>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145280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17" y="666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122326</xdr:rowOff>
    </xdr:from>
    <xdr:to>
      <xdr:col>71</xdr:col>
      <xdr:colOff>177800</xdr:colOff>
      <xdr:row>38</xdr:row>
      <xdr:rowOff>25857</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814300" y="6294526"/>
          <a:ext cx="889000" cy="24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152823</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667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97731</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5017" y="661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87757</xdr:rowOff>
    </xdr:from>
    <xdr:to>
      <xdr:col>81</xdr:col>
      <xdr:colOff>101600</xdr:colOff>
      <xdr:row>39</xdr:row>
      <xdr:rowOff>17907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9034</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356650" y="66955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49352</xdr:rowOff>
    </xdr:from>
    <xdr:to>
      <xdr:col>76</xdr:col>
      <xdr:colOff>165100</xdr:colOff>
      <xdr:row>38</xdr:row>
      <xdr:rowOff>150952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5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167479</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403017" y="6339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146507</xdr:rowOff>
    </xdr:from>
    <xdr:to>
      <xdr:col>72</xdr:col>
      <xdr:colOff>38100</xdr:colOff>
      <xdr:row>38</xdr:row>
      <xdr:rowOff>76657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4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93184</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514017" y="62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71526</xdr:rowOff>
    </xdr:from>
    <xdr:to>
      <xdr:col>67</xdr:col>
      <xdr:colOff>101600</xdr:colOff>
      <xdr:row>37</xdr:row>
      <xdr:rowOff>1676</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24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18203</xdr:rowOff>
    </xdr:from>
    <xdr:ext cx="469744"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579428" y="601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74397</xdr:rowOff>
    </xdr:from>
    <xdr:to>
      <xdr:col>85</xdr:col>
      <xdr:colOff>127000</xdr:colOff>
      <xdr:row>76</xdr:row>
      <xdr:rowOff>79941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3104597"/>
          <a:ext cx="838200" cy="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79941</xdr:rowOff>
    </xdr:from>
    <xdr:to>
      <xdr:col>81</xdr:col>
      <xdr:colOff>50800</xdr:colOff>
      <xdr:row>76</xdr:row>
      <xdr:rowOff>110306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110141"/>
          <a:ext cx="889000" cy="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59461</xdr:rowOff>
    </xdr:from>
    <xdr:to>
      <xdr:col>76</xdr:col>
      <xdr:colOff>114300</xdr:colOff>
      <xdr:row>76</xdr:row>
      <xdr:rowOff>110306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746761"/>
          <a:ext cx="889000" cy="39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59461</xdr:rowOff>
    </xdr:from>
    <xdr:to>
      <xdr:col>71</xdr:col>
      <xdr:colOff>177800</xdr:colOff>
      <xdr:row>76</xdr:row>
      <xdr:rowOff>145035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2746761"/>
          <a:ext cx="889000" cy="42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86720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23597</xdr:rowOff>
    </xdr:from>
    <xdr:to>
      <xdr:col>85</xdr:col>
      <xdr:colOff>177800</xdr:colOff>
      <xdr:row>76</xdr:row>
      <xdr:rowOff>125197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05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2024</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03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29141</xdr:rowOff>
    </xdr:from>
    <xdr:to>
      <xdr:col>81</xdr:col>
      <xdr:colOff>101600</xdr:colOff>
      <xdr:row>76</xdr:row>
      <xdr:rowOff>130741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05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121868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15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59506</xdr:rowOff>
    </xdr:from>
    <xdr:to>
      <xdr:col>76</xdr:col>
      <xdr:colOff>165100</xdr:colOff>
      <xdr:row>76</xdr:row>
      <xdr:rowOff>161106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08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152233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18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8661</xdr:rowOff>
    </xdr:from>
    <xdr:to>
      <xdr:col>72</xdr:col>
      <xdr:colOff>38100</xdr:colOff>
      <xdr:row>74</xdr:row>
      <xdr:rowOff>110261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6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126788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4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94235</xdr:rowOff>
    </xdr:from>
    <xdr:to>
      <xdr:col>67</xdr:col>
      <xdr:colOff>101600</xdr:colOff>
      <xdr:row>77</xdr:row>
      <xdr:rowOff>24385</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12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15512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21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26674</xdr:rowOff>
    </xdr:from>
    <xdr:to>
      <xdr:col>85</xdr:col>
      <xdr:colOff>127000</xdr:colOff>
      <xdr:row>98</xdr:row>
      <xdr:rowOff>142737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5628624"/>
          <a:ext cx="838200" cy="1316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142737</xdr:rowOff>
    </xdr:from>
    <xdr:to>
      <xdr:col>81</xdr:col>
      <xdr:colOff>50800</xdr:colOff>
      <xdr:row>98</xdr:row>
      <xdr:rowOff>143847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4592300" y="16944837"/>
          <a:ext cx="8890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88547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37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143847</xdr:rowOff>
    </xdr:from>
    <xdr:to>
      <xdr:col>76</xdr:col>
      <xdr:colOff>114300</xdr:colOff>
      <xdr:row>99</xdr:row>
      <xdr:rowOff>59461</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945947"/>
          <a:ext cx="889000" cy="8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44198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33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9660</xdr:rowOff>
    </xdr:from>
    <xdr:to>
      <xdr:col>71</xdr:col>
      <xdr:colOff>177800</xdr:colOff>
      <xdr:row>99</xdr:row>
      <xdr:rowOff>59461</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a:off x="12814300" y="16983210"/>
          <a:ext cx="889000" cy="4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51024</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5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147324</xdr:rowOff>
    </xdr:from>
    <xdr:to>
      <xdr:col>85</xdr:col>
      <xdr:colOff>177800</xdr:colOff>
      <xdr:row>91</xdr:row>
      <xdr:rowOff>77474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55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100351</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553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91937</xdr:rowOff>
    </xdr:from>
    <xdr:to>
      <xdr:col>81</xdr:col>
      <xdr:colOff>101600</xdr:colOff>
      <xdr:row>99</xdr:row>
      <xdr:rowOff>22087</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89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13214</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46428" y="16986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93047</xdr:rowOff>
    </xdr:from>
    <xdr:to>
      <xdr:col>76</xdr:col>
      <xdr:colOff>165100</xdr:colOff>
      <xdr:row>99</xdr:row>
      <xdr:rowOff>23197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89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14324</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57428" y="1698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8661</xdr:rowOff>
    </xdr:from>
    <xdr:to>
      <xdr:col>72</xdr:col>
      <xdr:colOff>38100</xdr:colOff>
      <xdr:row>99</xdr:row>
      <xdr:rowOff>110261</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98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101388</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68428" y="1707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130310</xdr:rowOff>
    </xdr:from>
    <xdr:to>
      <xdr:col>67</xdr:col>
      <xdr:colOff>101600</xdr:colOff>
      <xdr:row>99</xdr:row>
      <xdr:rowOff>60460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93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51587</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702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41402</xdr:rowOff>
    </xdr:from>
    <xdr:to>
      <xdr:col>116</xdr:col>
      <xdr:colOff>63500</xdr:colOff>
      <xdr:row>39</xdr:row>
      <xdr:rowOff>46464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1323300" y="6727952"/>
          <a:ext cx="838200" cy="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167295</xdr:rowOff>
    </xdr:from>
    <xdr:to>
      <xdr:col>111</xdr:col>
      <xdr:colOff>177800</xdr:colOff>
      <xdr:row>39</xdr:row>
      <xdr:rowOff>41402</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0434300" y="6682395"/>
          <a:ext cx="889000" cy="4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83203</xdr:rowOff>
    </xdr:from>
    <xdr:to>
      <xdr:col>107</xdr:col>
      <xdr:colOff>50800</xdr:colOff>
      <xdr:row>38</xdr:row>
      <xdr:rowOff>167295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9545300" y="6426853"/>
          <a:ext cx="889000" cy="25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83203</xdr:rowOff>
    </xdr:from>
    <xdr:to>
      <xdr:col>102</xdr:col>
      <xdr:colOff>114300</xdr:colOff>
      <xdr:row>37</xdr:row>
      <xdr:rowOff>120432</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flipV="1">
          <a:off x="18656300" y="6426853"/>
          <a:ext cx="889000" cy="3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165625</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6017"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132804</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64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167114</xdr:rowOff>
    </xdr:from>
    <xdr:to>
      <xdr:col>116</xdr:col>
      <xdr:colOff>114300</xdr:colOff>
      <xdr:row>39</xdr:row>
      <xdr:rowOff>97264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68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82041</xdr:rowOff>
    </xdr:from>
    <xdr:ext cx="378565"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6597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162052</xdr:rowOff>
    </xdr:from>
    <xdr:to>
      <xdr:col>112</xdr:col>
      <xdr:colOff>38100</xdr:colOff>
      <xdr:row>39</xdr:row>
      <xdr:rowOff>92202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83329</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34017" y="6769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116495</xdr:rowOff>
    </xdr:from>
    <xdr:to>
      <xdr:col>107</xdr:col>
      <xdr:colOff>101600</xdr:colOff>
      <xdr:row>39</xdr:row>
      <xdr:rowOff>46645</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63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37772</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245017" y="6724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32403</xdr:rowOff>
    </xdr:from>
    <xdr:to>
      <xdr:col>102</xdr:col>
      <xdr:colOff>165100</xdr:colOff>
      <xdr:row>37</xdr:row>
      <xdr:rowOff>134003</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37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150530</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310428" y="615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69632</xdr:rowOff>
    </xdr:from>
    <xdr:to>
      <xdr:col>98</xdr:col>
      <xdr:colOff>38100</xdr:colOff>
      <xdr:row>37</xdr:row>
      <xdr:rowOff>171232</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641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16309</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421428" y="61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151347</xdr:rowOff>
    </xdr:from>
    <xdr:to>
      <xdr:col>116</xdr:col>
      <xdr:colOff>63500</xdr:colOff>
      <xdr:row>57</xdr:row>
      <xdr:rowOff>153525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9923997"/>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148317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92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149279</xdr:rowOff>
    </xdr:from>
    <xdr:to>
      <xdr:col>111</xdr:col>
      <xdr:colOff>177800</xdr:colOff>
      <xdr:row>57</xdr:row>
      <xdr:rowOff>151347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9921929"/>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90296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1003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148735</xdr:rowOff>
    </xdr:from>
    <xdr:to>
      <xdr:col>107</xdr:col>
      <xdr:colOff>50800</xdr:colOff>
      <xdr:row>57</xdr:row>
      <xdr:rowOff>149279</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9921385"/>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91493</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1003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23223</xdr:rowOff>
    </xdr:from>
    <xdr:to>
      <xdr:col>102</xdr:col>
      <xdr:colOff>114300</xdr:colOff>
      <xdr:row>57</xdr:row>
      <xdr:rowOff>148735</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9281523"/>
          <a:ext cx="889000" cy="63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68633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1001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46535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99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102725</xdr:rowOff>
    </xdr:from>
    <xdr:to>
      <xdr:col>116</xdr:col>
      <xdr:colOff>114300</xdr:colOff>
      <xdr:row>58</xdr:row>
      <xdr:rowOff>32875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98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125602</xdr:rowOff>
    </xdr:from>
    <xdr:ext cx="469744"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972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100547</xdr:rowOff>
    </xdr:from>
    <xdr:to>
      <xdr:col>112</xdr:col>
      <xdr:colOff>38100</xdr:colOff>
      <xdr:row>58</xdr:row>
      <xdr:rowOff>30697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987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47224</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088428" y="964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98479</xdr:rowOff>
    </xdr:from>
    <xdr:to>
      <xdr:col>107</xdr:col>
      <xdr:colOff>101600</xdr:colOff>
      <xdr:row>58</xdr:row>
      <xdr:rowOff>28629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987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45156</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99428" y="964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97935</xdr:rowOff>
    </xdr:from>
    <xdr:to>
      <xdr:col>102</xdr:col>
      <xdr:colOff>165100</xdr:colOff>
      <xdr:row>58</xdr:row>
      <xdr:rowOff>28085</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987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44612</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10428" y="9645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143873</xdr:rowOff>
    </xdr:from>
    <xdr:to>
      <xdr:col>98</xdr:col>
      <xdr:colOff>38100</xdr:colOff>
      <xdr:row>54</xdr:row>
      <xdr:rowOff>74023</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923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52</xdr:row>
      <xdr:rowOff>90550</xdr:rowOff>
    </xdr:from>
    <xdr:ext cx="469744"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21428" y="900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a:extLst>
            <a:ext uri="{FF2B5EF4-FFF2-40B4-BE49-F238E27FC236}">
              <a16:creationId xmlns:a16="http://schemas.microsoft.com/office/drawing/2014/main" id="{00000000-0008-0000-0600-00005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60" name="繰出金最小値テキスト">
          <a:extLst>
            <a:ext uri="{FF2B5EF4-FFF2-40B4-BE49-F238E27FC236}">
              <a16:creationId xmlns:a16="http://schemas.microsoft.com/office/drawing/2014/main" id="{00000000-0008-0000-0600-00005C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2" name="繰出金最大値テキスト">
          <a:extLst>
            <a:ext uri="{FF2B5EF4-FFF2-40B4-BE49-F238E27FC236}">
              <a16:creationId xmlns:a16="http://schemas.microsoft.com/office/drawing/2014/main" id="{00000000-0008-0000-0600-00005E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62616</xdr:rowOff>
    </xdr:from>
    <xdr:to>
      <xdr:col>116</xdr:col>
      <xdr:colOff>63500</xdr:colOff>
      <xdr:row>77</xdr:row>
      <xdr:rowOff>79304</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1323300" y="13264266"/>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166595</xdr:rowOff>
    </xdr:from>
    <xdr:ext cx="534377" cy="259045"/>
    <xdr:sp macro="" textlink="">
      <xdr:nvSpPr>
        <xdr:cNvPr id="865" name="繰出金平均値テキスト">
          <a:extLst>
            <a:ext uri="{FF2B5EF4-FFF2-40B4-BE49-F238E27FC236}">
              <a16:creationId xmlns:a16="http://schemas.microsoft.com/office/drawing/2014/main" id="{00000000-0008-0000-0600-000061030000}"/>
            </a:ext>
          </a:extLst>
        </xdr:cNvPr>
        <xdr:cNvSpPr txBox="1"/>
      </xdr:nvSpPr>
      <xdr:spPr>
        <a:xfrm>
          <a:off x="22212300" y="12510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62616</xdr:rowOff>
    </xdr:from>
    <xdr:to>
      <xdr:col>111</xdr:col>
      <xdr:colOff>177800</xdr:colOff>
      <xdr:row>78</xdr:row>
      <xdr:rowOff>5192</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20434300" y="13264266"/>
          <a:ext cx="889000" cy="11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116364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46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5192</xdr:rowOff>
    </xdr:from>
    <xdr:to>
      <xdr:col>107</xdr:col>
      <xdr:colOff>50800</xdr:colOff>
      <xdr:row>78</xdr:row>
      <xdr:rowOff>35961</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9545300" y="13378292"/>
          <a:ext cx="889000" cy="3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49887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35961</xdr:rowOff>
    </xdr:from>
    <xdr:to>
      <xdr:col>102</xdr:col>
      <xdr:colOff>114300</xdr:colOff>
      <xdr:row>78</xdr:row>
      <xdr:rowOff>110806</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flipV="1">
          <a:off x="18656300" y="13409061"/>
          <a:ext cx="889000" cy="74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117964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126148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28504</xdr:rowOff>
    </xdr:from>
    <xdr:to>
      <xdr:col>116</xdr:col>
      <xdr:colOff>114300</xdr:colOff>
      <xdr:row>77</xdr:row>
      <xdr:rowOff>130104</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2110700" y="1323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114881</xdr:rowOff>
    </xdr:from>
    <xdr:ext cx="534377" cy="259045"/>
    <xdr:sp macro="" textlink="">
      <xdr:nvSpPr>
        <xdr:cNvPr id="884" name="繰出金該当値テキスト">
          <a:extLst>
            <a:ext uri="{FF2B5EF4-FFF2-40B4-BE49-F238E27FC236}">
              <a16:creationId xmlns:a16="http://schemas.microsoft.com/office/drawing/2014/main" id="{00000000-0008-0000-0600-000074030000}"/>
            </a:ext>
          </a:extLst>
        </xdr:cNvPr>
        <xdr:cNvSpPr txBox="1"/>
      </xdr:nvSpPr>
      <xdr:spPr>
        <a:xfrm>
          <a:off x="22212300" y="1314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11816</xdr:rowOff>
    </xdr:from>
    <xdr:to>
      <xdr:col>112</xdr:col>
      <xdr:colOff>38100</xdr:colOff>
      <xdr:row>77</xdr:row>
      <xdr:rowOff>113416</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1272500" y="1321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104543</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056111" y="1330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125842</xdr:rowOff>
    </xdr:from>
    <xdr:to>
      <xdr:col>107</xdr:col>
      <xdr:colOff>101600</xdr:colOff>
      <xdr:row>78</xdr:row>
      <xdr:rowOff>55992</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0383500" y="1332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47119</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0167111" y="1342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156611</xdr:rowOff>
    </xdr:from>
    <xdr:to>
      <xdr:col>102</xdr:col>
      <xdr:colOff>165100</xdr:colOff>
      <xdr:row>78</xdr:row>
      <xdr:rowOff>86761</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9494500" y="1335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77888</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9278111" y="1345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60006</xdr:rowOff>
    </xdr:from>
    <xdr:to>
      <xdr:col>98</xdr:col>
      <xdr:colOff>38100</xdr:colOff>
      <xdr:row>78</xdr:row>
      <xdr:rowOff>161606</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8605500" y="1343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152733</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389111" y="13525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a:extLst>
            <a:ext uri="{FF2B5EF4-FFF2-40B4-BE49-F238E27FC236}">
              <a16:creationId xmlns:a16="http://schemas.microsoft.com/office/drawing/2014/main" id="{00000000-0008-0000-0600-00008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a:extLst>
            <a:ext uri="{FF2B5EF4-FFF2-40B4-BE49-F238E27FC236}">
              <a16:creationId xmlns:a16="http://schemas.microsoft.com/office/drawing/2014/main" id="{00000000-0008-0000-0600-00008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a:extLst>
            <a:ext uri="{FF2B5EF4-FFF2-40B4-BE49-F238E27FC236}">
              <a16:creationId xmlns:a16="http://schemas.microsoft.com/office/drawing/2014/main" id="{00000000-0008-0000-0600-00009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a:extLst>
            <a:ext uri="{FF2B5EF4-FFF2-40B4-BE49-F238E27FC236}">
              <a16:creationId xmlns:a16="http://schemas.microsoft.com/office/drawing/2014/main" id="{00000000-0008-0000-0600-0000A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00000000-0008-0000-0600-0000A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主な特徴として、人件費では、臨時保育士等職員経費などの会計年度任用職員報酬などにより千葉県平均、類似団体内平均を大きく上回っております。</a:t>
          </a:r>
          <a:endParaRPr lang="ja-JP" altLang="ja-JP" sz="1400">
            <a:effectLst/>
          </a:endParaRPr>
        </a:p>
        <a:p>
          <a:r>
            <a:rPr kumimoji="1" lang="ja-JP" altLang="ja-JP" sz="1100">
              <a:solidFill>
                <a:schemeClr val="dk1"/>
              </a:solidFill>
              <a:effectLst/>
              <a:latin typeface="+mn-lt"/>
              <a:ea typeface="+mn-ea"/>
              <a:cs typeface="+mn-cs"/>
            </a:rPr>
            <a:t>普通建設事業費では、ごみ処理施設延命化整備事業や</a:t>
          </a:r>
          <a:r>
            <a:rPr lang="ja-JP" altLang="en-US" sz="1100" b="0" i="0" u="none" strike="noStrike" baseline="0">
              <a:solidFill>
                <a:schemeClr val="dk1"/>
              </a:solidFill>
              <a:latin typeface="+mn-lt"/>
              <a:ea typeface="+mn-ea"/>
              <a:cs typeface="+mn-cs"/>
            </a:rPr>
            <a:t>、雨水対策事業の舞浜地区雨水貯留管整備事業、</a:t>
          </a:r>
          <a:r>
            <a:rPr lang="ja-JP" altLang="en-US" sz="1100">
              <a:solidFill>
                <a:schemeClr val="dk1"/>
              </a:solidFill>
              <a:effectLst/>
              <a:latin typeface="+mn-lt"/>
              <a:ea typeface="+mn-ea"/>
              <a:cs typeface="+mn-cs"/>
            </a:rPr>
            <a:t>各小学校エアコン更新事業</a:t>
          </a:r>
          <a:r>
            <a:rPr kumimoji="1" lang="ja-JP" altLang="ja-JP" sz="1100">
              <a:solidFill>
                <a:schemeClr val="dk1"/>
              </a:solidFill>
              <a:effectLst/>
              <a:latin typeface="+mn-lt"/>
              <a:ea typeface="+mn-ea"/>
              <a:cs typeface="+mn-cs"/>
            </a:rPr>
            <a:t>の増により、前年度に比べて増加しております。</a:t>
          </a:r>
          <a:endParaRPr lang="ja-JP" altLang="ja-JP" sz="1400">
            <a:effectLst/>
          </a:endParaRPr>
        </a:p>
        <a:p>
          <a:r>
            <a:rPr kumimoji="1" lang="ja-JP" altLang="ja-JP" sz="1100">
              <a:solidFill>
                <a:schemeClr val="dk1"/>
              </a:solidFill>
              <a:effectLst/>
              <a:latin typeface="+mn-lt"/>
              <a:ea typeface="+mn-ea"/>
              <a:cs typeface="+mn-cs"/>
            </a:rPr>
            <a:t>また、扶助費では、</a:t>
          </a:r>
          <a:r>
            <a:rPr lang="ja-JP" altLang="en-US" sz="1100" b="0" i="0" u="none" strike="noStrike" baseline="0">
              <a:solidFill>
                <a:schemeClr val="dk1"/>
              </a:solidFill>
              <a:latin typeface="+mn-lt"/>
              <a:ea typeface="+mn-ea"/>
              <a:cs typeface="+mn-cs"/>
            </a:rPr>
            <a:t>物価高騰対応重点支援給付金給付事業</a:t>
          </a:r>
          <a:r>
            <a:rPr lang="ja-JP" altLang="ja-JP" sz="1100">
              <a:solidFill>
                <a:schemeClr val="dk1"/>
              </a:solidFill>
              <a:effectLst/>
              <a:latin typeface="+mn-lt"/>
              <a:ea typeface="+mn-ea"/>
              <a:cs typeface="+mn-cs"/>
            </a:rPr>
            <a:t>や、私立保育所等運営費などの増</a:t>
          </a:r>
          <a:r>
            <a:rPr kumimoji="1" lang="ja-JP" altLang="ja-JP" sz="1100">
              <a:solidFill>
                <a:schemeClr val="dk1"/>
              </a:solidFill>
              <a:effectLst/>
              <a:latin typeface="+mn-lt"/>
              <a:ea typeface="+mn-ea"/>
              <a:cs typeface="+mn-cs"/>
            </a:rPr>
            <a:t>により、増加しております。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千葉県浦安市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171,322
166,222
17.25
92,851,391
89,070,237
2,374,606
50,103,435
29,336,189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18542</xdr:rowOff>
    </xdr:from>
    <xdr:to>
      <xdr:col>24</xdr:col>
      <xdr:colOff>63500</xdr:colOff>
      <xdr:row>37</xdr:row>
      <xdr:rowOff>71120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62192"/>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97299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98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71120</xdr:rowOff>
    </xdr:from>
    <xdr:to>
      <xdr:col>19</xdr:col>
      <xdr:colOff>177800</xdr:colOff>
      <xdr:row>37</xdr:row>
      <xdr:rowOff>71120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4147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46245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46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65786</xdr:rowOff>
    </xdr:from>
    <xdr:to>
      <xdr:col>15</xdr:col>
      <xdr:colOff>50800</xdr:colOff>
      <xdr:row>37</xdr:row>
      <xdr:rowOff>71120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09436"/>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54627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5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47498</xdr:rowOff>
    </xdr:from>
    <xdr:to>
      <xdr:col>10</xdr:col>
      <xdr:colOff>114300</xdr:colOff>
      <xdr:row>37</xdr:row>
      <xdr:rowOff>65786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911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63009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64533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6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139192</xdr:rowOff>
    </xdr:from>
    <xdr:to>
      <xdr:col>24</xdr:col>
      <xdr:colOff>114300</xdr:colOff>
      <xdr:row>37</xdr:row>
      <xdr:rowOff>69342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1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117619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89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20320</xdr:rowOff>
    </xdr:from>
    <xdr:to>
      <xdr:col>20</xdr:col>
      <xdr:colOff>38100</xdr:colOff>
      <xdr:row>37</xdr:row>
      <xdr:rowOff>121920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6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113047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20320</xdr:rowOff>
    </xdr:from>
    <xdr:to>
      <xdr:col>15</xdr:col>
      <xdr:colOff>101600</xdr:colOff>
      <xdr:row>37</xdr:row>
      <xdr:rowOff>121920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6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113047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14986</xdr:rowOff>
    </xdr:from>
    <xdr:to>
      <xdr:col>10</xdr:col>
      <xdr:colOff>165100</xdr:colOff>
      <xdr:row>37</xdr:row>
      <xdr:rowOff>116586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5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107713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5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168148</xdr:rowOff>
    </xdr:from>
    <xdr:to>
      <xdr:col>6</xdr:col>
      <xdr:colOff>38100</xdr:colOff>
      <xdr:row>37</xdr:row>
      <xdr:rowOff>98298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4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89425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33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1308</xdr:rowOff>
    </xdr:from>
    <xdr:to>
      <xdr:col>24</xdr:col>
      <xdr:colOff>63500</xdr:colOff>
      <xdr:row>58</xdr:row>
      <xdr:rowOff>73647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431058"/>
          <a:ext cx="838200" cy="58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79570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73647</xdr:rowOff>
    </xdr:from>
    <xdr:to>
      <xdr:col>19</xdr:col>
      <xdr:colOff>177800</xdr:colOff>
      <xdr:row>58</xdr:row>
      <xdr:rowOff>86030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017747"/>
          <a:ext cx="889000" cy="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111193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86030</xdr:rowOff>
    </xdr:from>
    <xdr:to>
      <xdr:col>15</xdr:col>
      <xdr:colOff>50800</xdr:colOff>
      <xdr:row>58</xdr:row>
      <xdr:rowOff>137414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10030130"/>
          <a:ext cx="889000" cy="5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83291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39370</xdr:rowOff>
    </xdr:from>
    <xdr:to>
      <xdr:col>10</xdr:col>
      <xdr:colOff>114300</xdr:colOff>
      <xdr:row>58</xdr:row>
      <xdr:rowOff>137414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83320"/>
          <a:ext cx="889000" cy="129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76840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121958</xdr:rowOff>
    </xdr:from>
    <xdr:to>
      <xdr:col>24</xdr:col>
      <xdr:colOff>114300</xdr:colOff>
      <xdr:row>55</xdr:row>
      <xdr:rowOff>52108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38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144835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23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22847</xdr:rowOff>
    </xdr:from>
    <xdr:to>
      <xdr:col>20</xdr:col>
      <xdr:colOff>38100</xdr:colOff>
      <xdr:row>58</xdr:row>
      <xdr:rowOff>124447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6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115574</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5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35230</xdr:rowOff>
    </xdr:from>
    <xdr:to>
      <xdr:col>15</xdr:col>
      <xdr:colOff>101600</xdr:colOff>
      <xdr:row>58</xdr:row>
      <xdr:rowOff>136830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7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127957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7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86614</xdr:rowOff>
    </xdr:from>
    <xdr:to>
      <xdr:col>10</xdr:col>
      <xdr:colOff>165100</xdr:colOff>
      <xdr:row>59</xdr:row>
      <xdr:rowOff>16764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7891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12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160020</xdr:rowOff>
    </xdr:from>
    <xdr:to>
      <xdr:col>6</xdr:col>
      <xdr:colOff>38100</xdr:colOff>
      <xdr:row>51</xdr:row>
      <xdr:rowOff>90170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73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81297</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825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159969</xdr:rowOff>
    </xdr:from>
    <xdr:to>
      <xdr:col>24</xdr:col>
      <xdr:colOff>63500</xdr:colOff>
      <xdr:row>77</xdr:row>
      <xdr:rowOff>115610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190169"/>
          <a:ext cx="838200" cy="12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126864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814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115610</xdr:rowOff>
    </xdr:from>
    <xdr:to>
      <xdr:col>19</xdr:col>
      <xdr:colOff>177800</xdr:colOff>
      <xdr:row>78</xdr:row>
      <xdr:rowOff>12381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317260"/>
          <a:ext cx="889000" cy="6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163539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85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104691</xdr:rowOff>
    </xdr:from>
    <xdr:to>
      <xdr:col>15</xdr:col>
      <xdr:colOff>50800</xdr:colOff>
      <xdr:row>78</xdr:row>
      <xdr:rowOff>12381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306341"/>
          <a:ext cx="889000" cy="7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103515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96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35796</xdr:rowOff>
    </xdr:from>
    <xdr:to>
      <xdr:col>10</xdr:col>
      <xdr:colOff>114300</xdr:colOff>
      <xdr:row>77</xdr:row>
      <xdr:rowOff>104691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a:off x="1130300" y="13237446"/>
          <a:ext cx="889000" cy="6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40748</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899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109169</xdr:rowOff>
    </xdr:from>
    <xdr:to>
      <xdr:col>24</xdr:col>
      <xdr:colOff>114300</xdr:colOff>
      <xdr:row>77</xdr:row>
      <xdr:rowOff>39319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13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87596</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117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64810</xdr:rowOff>
    </xdr:from>
    <xdr:to>
      <xdr:col>20</xdr:col>
      <xdr:colOff>38100</xdr:colOff>
      <xdr:row>77</xdr:row>
      <xdr:rowOff>166410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2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157537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359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133031</xdr:rowOff>
    </xdr:from>
    <xdr:to>
      <xdr:col>15</xdr:col>
      <xdr:colOff>101600</xdr:colOff>
      <xdr:row>78</xdr:row>
      <xdr:rowOff>63181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33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54308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42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53891</xdr:rowOff>
    </xdr:from>
    <xdr:to>
      <xdr:col>10</xdr:col>
      <xdr:colOff>165100</xdr:colOff>
      <xdr:row>77</xdr:row>
      <xdr:rowOff>155491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25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146618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348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156446</xdr:rowOff>
    </xdr:from>
    <xdr:to>
      <xdr:col>6</xdr:col>
      <xdr:colOff>38100</xdr:colOff>
      <xdr:row>77</xdr:row>
      <xdr:rowOff>86596</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18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103122</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961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78566</xdr:rowOff>
    </xdr:from>
    <xdr:to>
      <xdr:col>24</xdr:col>
      <xdr:colOff>63500</xdr:colOff>
      <xdr:row>90</xdr:row>
      <xdr:rowOff>171084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5509066"/>
          <a:ext cx="838200" cy="9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162980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450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171084</xdr:rowOff>
    </xdr:from>
    <xdr:to>
      <xdr:col>19</xdr:col>
      <xdr:colOff>177800</xdr:colOff>
      <xdr:row>95</xdr:row>
      <xdr:rowOff>14492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5601584"/>
          <a:ext cx="889000" cy="70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69711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14492</xdr:rowOff>
    </xdr:from>
    <xdr:to>
      <xdr:col>15</xdr:col>
      <xdr:colOff>50800</xdr:colOff>
      <xdr:row>95</xdr:row>
      <xdr:rowOff>120204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302242"/>
          <a:ext cx="889000" cy="105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77418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120204</xdr:rowOff>
    </xdr:from>
    <xdr:to>
      <xdr:col>10</xdr:col>
      <xdr:colOff>114300</xdr:colOff>
      <xdr:row>96</xdr:row>
      <xdr:rowOff>94143</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407954"/>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94105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7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27766</xdr:rowOff>
    </xdr:from>
    <xdr:to>
      <xdr:col>24</xdr:col>
      <xdr:colOff>114300</xdr:colOff>
      <xdr:row>90</xdr:row>
      <xdr:rowOff>129366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545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152243</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541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120284</xdr:rowOff>
    </xdr:from>
    <xdr:to>
      <xdr:col>20</xdr:col>
      <xdr:colOff>38100</xdr:colOff>
      <xdr:row>91</xdr:row>
      <xdr:rowOff>50434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555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89</xdr:row>
      <xdr:rowOff>66961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532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135142</xdr:rowOff>
    </xdr:from>
    <xdr:to>
      <xdr:col>15</xdr:col>
      <xdr:colOff>101600</xdr:colOff>
      <xdr:row>95</xdr:row>
      <xdr:rowOff>65292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251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81819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02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69404</xdr:rowOff>
    </xdr:from>
    <xdr:to>
      <xdr:col>10</xdr:col>
      <xdr:colOff>165100</xdr:colOff>
      <xdr:row>95</xdr:row>
      <xdr:rowOff>171004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35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162131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44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43343</xdr:rowOff>
    </xdr:from>
    <xdr:to>
      <xdr:col>6</xdr:col>
      <xdr:colOff>38100</xdr:colOff>
      <xdr:row>96</xdr:row>
      <xdr:rowOff>144943</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50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161470</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27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26162</xdr:rowOff>
    </xdr:from>
    <xdr:to>
      <xdr:col>55</xdr:col>
      <xdr:colOff>0</xdr:colOff>
      <xdr:row>39</xdr:row>
      <xdr:rowOff>27305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712712"/>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15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18923</xdr:rowOff>
    </xdr:from>
    <xdr:to>
      <xdr:col>50</xdr:col>
      <xdr:colOff>114300</xdr:colOff>
      <xdr:row>39</xdr:row>
      <xdr:rowOff>26162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705473"/>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143400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144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18923</xdr:rowOff>
    </xdr:from>
    <xdr:to>
      <xdr:col>45</xdr:col>
      <xdr:colOff>177800</xdr:colOff>
      <xdr:row>39</xdr:row>
      <xdr:rowOff>21590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705473"/>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144543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21590</xdr:rowOff>
    </xdr:from>
    <xdr:to>
      <xdr:col>41</xdr:col>
      <xdr:colOff>50800</xdr:colOff>
      <xdr:row>39</xdr:row>
      <xdr:rowOff>29972</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708140"/>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138447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145305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147955</xdr:rowOff>
    </xdr:from>
    <xdr:to>
      <xdr:col>55</xdr:col>
      <xdr:colOff>50800</xdr:colOff>
      <xdr:row>39</xdr:row>
      <xdr:rowOff>78105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66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62882</xdr:rowOff>
    </xdr:from>
    <xdr:ext cx="313932"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5779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146812</xdr:rowOff>
    </xdr:from>
    <xdr:to>
      <xdr:col>50</xdr:col>
      <xdr:colOff>165100</xdr:colOff>
      <xdr:row>39</xdr:row>
      <xdr:rowOff>76962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66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68089</xdr:rowOff>
    </xdr:from>
    <xdr:ext cx="313932"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82333" y="6754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139573</xdr:rowOff>
    </xdr:from>
    <xdr:to>
      <xdr:col>46</xdr:col>
      <xdr:colOff>38100</xdr:colOff>
      <xdr:row>39</xdr:row>
      <xdr:rowOff>69723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6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60850</xdr:rowOff>
    </xdr:from>
    <xdr:ext cx="313932"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93333" y="67474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142240</xdr:rowOff>
    </xdr:from>
    <xdr:to>
      <xdr:col>41</xdr:col>
      <xdr:colOff>101600</xdr:colOff>
      <xdr:row>39</xdr:row>
      <xdr:rowOff>72390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65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63517</xdr:rowOff>
    </xdr:from>
    <xdr:ext cx="313932"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704333" y="67500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150622</xdr:rowOff>
    </xdr:from>
    <xdr:to>
      <xdr:col>36</xdr:col>
      <xdr:colOff>165100</xdr:colOff>
      <xdr:row>39</xdr:row>
      <xdr:rowOff>80772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6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71899</xdr:rowOff>
    </xdr:from>
    <xdr:ext cx="313932"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815333" y="67584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22999</xdr:rowOff>
    </xdr:from>
    <xdr:to>
      <xdr:col>55</xdr:col>
      <xdr:colOff>0</xdr:colOff>
      <xdr:row>58</xdr:row>
      <xdr:rowOff>23114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67099"/>
          <a:ext cx="8382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23114</xdr:rowOff>
    </xdr:from>
    <xdr:to>
      <xdr:col>50</xdr:col>
      <xdr:colOff>114300</xdr:colOff>
      <xdr:row>58</xdr:row>
      <xdr:rowOff>23285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67214"/>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22085</xdr:rowOff>
    </xdr:from>
    <xdr:to>
      <xdr:col>45</xdr:col>
      <xdr:colOff>177800</xdr:colOff>
      <xdr:row>58</xdr:row>
      <xdr:rowOff>23285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966185"/>
          <a:ext cx="8890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22085</xdr:rowOff>
    </xdr:from>
    <xdr:to>
      <xdr:col>41</xdr:col>
      <xdr:colOff>50800</xdr:colOff>
      <xdr:row>58</xdr:row>
      <xdr:rowOff>23285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966185"/>
          <a:ext cx="8890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143649</xdr:rowOff>
    </xdr:from>
    <xdr:to>
      <xdr:col>55</xdr:col>
      <xdr:colOff>50800</xdr:colOff>
      <xdr:row>58</xdr:row>
      <xdr:rowOff>73799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1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58576</xdr:rowOff>
    </xdr:from>
    <xdr:ext cx="313932"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312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143764</xdr:rowOff>
    </xdr:from>
    <xdr:to>
      <xdr:col>50</xdr:col>
      <xdr:colOff>165100</xdr:colOff>
      <xdr:row>58</xdr:row>
      <xdr:rowOff>73914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65041</xdr:rowOff>
    </xdr:from>
    <xdr:ext cx="313932"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82333" y="10009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143935</xdr:rowOff>
    </xdr:from>
    <xdr:to>
      <xdr:col>46</xdr:col>
      <xdr:colOff>38100</xdr:colOff>
      <xdr:row>58</xdr:row>
      <xdr:rowOff>74085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1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58</xdr:row>
      <xdr:rowOff>65212</xdr:rowOff>
    </xdr:from>
    <xdr:ext cx="313932"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93333" y="100093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142735</xdr:rowOff>
    </xdr:from>
    <xdr:to>
      <xdr:col>41</xdr:col>
      <xdr:colOff>101600</xdr:colOff>
      <xdr:row>58</xdr:row>
      <xdr:rowOff>72885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1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58</xdr:row>
      <xdr:rowOff>64012</xdr:rowOff>
    </xdr:from>
    <xdr:ext cx="313932"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704333" y="100081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143935</xdr:rowOff>
    </xdr:from>
    <xdr:to>
      <xdr:col>36</xdr:col>
      <xdr:colOff>165100</xdr:colOff>
      <xdr:row>58</xdr:row>
      <xdr:rowOff>74085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1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58</xdr:row>
      <xdr:rowOff>65212</xdr:rowOff>
    </xdr:from>
    <xdr:ext cx="313932"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815333" y="100093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70022</xdr:rowOff>
    </xdr:from>
    <xdr:to>
      <xdr:col>55</xdr:col>
      <xdr:colOff>0</xdr:colOff>
      <xdr:row>76</xdr:row>
      <xdr:rowOff>87990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100222"/>
          <a:ext cx="838200" cy="1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159636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189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87990</xdr:rowOff>
    </xdr:from>
    <xdr:to>
      <xdr:col>50</xdr:col>
      <xdr:colOff>114300</xdr:colOff>
      <xdr:row>77</xdr:row>
      <xdr:rowOff>4871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118190"/>
          <a:ext cx="889000" cy="88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72858</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327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149347</xdr:rowOff>
    </xdr:from>
    <xdr:to>
      <xdr:col>45</xdr:col>
      <xdr:colOff>177800</xdr:colOff>
      <xdr:row>77</xdr:row>
      <xdr:rowOff>4871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179547"/>
          <a:ext cx="889000" cy="2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70252</xdr:rowOff>
    </xdr:from>
    <xdr:to>
      <xdr:col>41</xdr:col>
      <xdr:colOff>50800</xdr:colOff>
      <xdr:row>76</xdr:row>
      <xdr:rowOff>149347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2757552"/>
          <a:ext cx="889000" cy="42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31666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123517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19222</xdr:rowOff>
    </xdr:from>
    <xdr:to>
      <xdr:col>55</xdr:col>
      <xdr:colOff>50800</xdr:colOff>
      <xdr:row>76</xdr:row>
      <xdr:rowOff>120822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04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42100</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2900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37190</xdr:rowOff>
    </xdr:from>
    <xdr:to>
      <xdr:col>50</xdr:col>
      <xdr:colOff>165100</xdr:colOff>
      <xdr:row>76</xdr:row>
      <xdr:rowOff>138790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06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155318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284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125521</xdr:rowOff>
    </xdr:from>
    <xdr:to>
      <xdr:col>46</xdr:col>
      <xdr:colOff>38100</xdr:colOff>
      <xdr:row>77</xdr:row>
      <xdr:rowOff>55671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5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46798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24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98547</xdr:rowOff>
    </xdr:from>
    <xdr:to>
      <xdr:col>41</xdr:col>
      <xdr:colOff>101600</xdr:colOff>
      <xdr:row>77</xdr:row>
      <xdr:rowOff>28697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12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45224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2903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19452</xdr:rowOff>
    </xdr:from>
    <xdr:to>
      <xdr:col>36</xdr:col>
      <xdr:colOff>165100</xdr:colOff>
      <xdr:row>74</xdr:row>
      <xdr:rowOff>121052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270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137579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48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90985</xdr:rowOff>
    </xdr:from>
    <xdr:to>
      <xdr:col>55</xdr:col>
      <xdr:colOff>0</xdr:colOff>
      <xdr:row>96</xdr:row>
      <xdr:rowOff>51324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378735"/>
          <a:ext cx="838200" cy="13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18087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7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51324</xdr:rowOff>
    </xdr:from>
    <xdr:to>
      <xdr:col>50</xdr:col>
      <xdr:colOff>114300</xdr:colOff>
      <xdr:row>96</xdr:row>
      <xdr:rowOff>75349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10524"/>
          <a:ext cx="889000" cy="2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66411</xdr:rowOff>
    </xdr:from>
    <xdr:to>
      <xdr:col>45</xdr:col>
      <xdr:colOff>177800</xdr:colOff>
      <xdr:row>96</xdr:row>
      <xdr:rowOff>75349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354161"/>
          <a:ext cx="889000" cy="18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28670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66411</xdr:rowOff>
    </xdr:from>
    <xdr:to>
      <xdr:col>41</xdr:col>
      <xdr:colOff>50800</xdr:colOff>
      <xdr:row>96</xdr:row>
      <xdr:rowOff>111376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354161"/>
          <a:ext cx="889000" cy="2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18429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4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40185</xdr:rowOff>
    </xdr:from>
    <xdr:to>
      <xdr:col>55</xdr:col>
      <xdr:colOff>50800</xdr:colOff>
      <xdr:row>95</xdr:row>
      <xdr:rowOff>141785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2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63062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17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524</xdr:rowOff>
    </xdr:from>
    <xdr:to>
      <xdr:col>50</xdr:col>
      <xdr:colOff>165100</xdr:colOff>
      <xdr:row>96</xdr:row>
      <xdr:rowOff>102124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5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118651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3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24549</xdr:rowOff>
    </xdr:from>
    <xdr:to>
      <xdr:col>46</xdr:col>
      <xdr:colOff>38100</xdr:colOff>
      <xdr:row>96</xdr:row>
      <xdr:rowOff>126149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142676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5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15611</xdr:rowOff>
    </xdr:from>
    <xdr:to>
      <xdr:col>41</xdr:col>
      <xdr:colOff>101600</xdr:colOff>
      <xdr:row>95</xdr:row>
      <xdr:rowOff>117211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0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133738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07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60576</xdr:rowOff>
    </xdr:from>
    <xdr:to>
      <xdr:col>36</xdr:col>
      <xdr:colOff>165100</xdr:colOff>
      <xdr:row>96</xdr:row>
      <xdr:rowOff>162176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1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7253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29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129139</xdr:rowOff>
    </xdr:from>
    <xdr:to>
      <xdr:col>85</xdr:col>
      <xdr:colOff>127000</xdr:colOff>
      <xdr:row>38</xdr:row>
      <xdr:rowOff>1580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472789"/>
          <a:ext cx="8382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1580</xdr:rowOff>
    </xdr:from>
    <xdr:to>
      <xdr:col>81</xdr:col>
      <xdr:colOff>50800</xdr:colOff>
      <xdr:row>38</xdr:row>
      <xdr:rowOff>3043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516680"/>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3043</xdr:rowOff>
    </xdr:from>
    <xdr:to>
      <xdr:col>76</xdr:col>
      <xdr:colOff>114300</xdr:colOff>
      <xdr:row>38</xdr:row>
      <xdr:rowOff>10907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518143"/>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52514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56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10907</xdr:rowOff>
    </xdr:from>
    <xdr:to>
      <xdr:col>71</xdr:col>
      <xdr:colOff>177800</xdr:colOff>
      <xdr:row>38</xdr:row>
      <xdr:rowOff>37195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526007"/>
          <a:ext cx="889000" cy="2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78339</xdr:rowOff>
    </xdr:from>
    <xdr:to>
      <xdr:col>85</xdr:col>
      <xdr:colOff>177800</xdr:colOff>
      <xdr:row>38</xdr:row>
      <xdr:rowOff>8489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2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56766</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4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122230</xdr:rowOff>
    </xdr:from>
    <xdr:to>
      <xdr:col>81</xdr:col>
      <xdr:colOff>101600</xdr:colOff>
      <xdr:row>38</xdr:row>
      <xdr:rowOff>52380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46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43507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55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123693</xdr:rowOff>
    </xdr:from>
    <xdr:to>
      <xdr:col>76</xdr:col>
      <xdr:colOff>165100</xdr:colOff>
      <xdr:row>38</xdr:row>
      <xdr:rowOff>53843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46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70370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24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131557</xdr:rowOff>
    </xdr:from>
    <xdr:to>
      <xdr:col>72</xdr:col>
      <xdr:colOff>38100</xdr:colOff>
      <xdr:row>38</xdr:row>
      <xdr:rowOff>61706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4752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52834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567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157846</xdr:rowOff>
    </xdr:from>
    <xdr:to>
      <xdr:col>67</xdr:col>
      <xdr:colOff>101600</xdr:colOff>
      <xdr:row>38</xdr:row>
      <xdr:rowOff>87996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50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79122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59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11390</xdr:rowOff>
    </xdr:from>
    <xdr:to>
      <xdr:col>85</xdr:col>
      <xdr:colOff>127000</xdr:colOff>
      <xdr:row>55</xdr:row>
      <xdr:rowOff>1250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269690"/>
          <a:ext cx="838200" cy="16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81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1250</xdr:rowOff>
    </xdr:from>
    <xdr:to>
      <xdr:col>81</xdr:col>
      <xdr:colOff>50800</xdr:colOff>
      <xdr:row>55</xdr:row>
      <xdr:rowOff>42512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431000"/>
          <a:ext cx="889000" cy="4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26195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9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42512</xdr:rowOff>
    </xdr:from>
    <xdr:to>
      <xdr:col>76</xdr:col>
      <xdr:colOff>114300</xdr:colOff>
      <xdr:row>55</xdr:row>
      <xdr:rowOff>53730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472262"/>
          <a:ext cx="889000" cy="1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62314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83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88281</xdr:rowOff>
    </xdr:from>
    <xdr:to>
      <xdr:col>71</xdr:col>
      <xdr:colOff>177800</xdr:colOff>
      <xdr:row>55</xdr:row>
      <xdr:rowOff>53730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346581"/>
          <a:ext cx="889000" cy="13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26653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9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132040</xdr:rowOff>
    </xdr:from>
    <xdr:to>
      <xdr:col>85</xdr:col>
      <xdr:colOff>177800</xdr:colOff>
      <xdr:row>54</xdr:row>
      <xdr:rowOff>62190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21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154917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07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121900</xdr:rowOff>
    </xdr:from>
    <xdr:to>
      <xdr:col>81</xdr:col>
      <xdr:colOff>101600</xdr:colOff>
      <xdr:row>55</xdr:row>
      <xdr:rowOff>52050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3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68577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15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163162</xdr:rowOff>
    </xdr:from>
    <xdr:to>
      <xdr:col>76</xdr:col>
      <xdr:colOff>165100</xdr:colOff>
      <xdr:row>55</xdr:row>
      <xdr:rowOff>93312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4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109839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196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2930</xdr:rowOff>
    </xdr:from>
    <xdr:to>
      <xdr:col>72</xdr:col>
      <xdr:colOff>38100</xdr:colOff>
      <xdr:row>55</xdr:row>
      <xdr:rowOff>104530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43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121057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20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37481</xdr:rowOff>
    </xdr:from>
    <xdr:to>
      <xdr:col>67</xdr:col>
      <xdr:colOff>101600</xdr:colOff>
      <xdr:row>54</xdr:row>
      <xdr:rowOff>139081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2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155608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07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138557</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165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100152</xdr:rowOff>
    </xdr:from>
    <xdr:to>
      <xdr:col>81</xdr:col>
      <xdr:colOff>50800</xdr:colOff>
      <xdr:row>78</xdr:row>
      <xdr:rowOff>138557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73252"/>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25857</xdr:rowOff>
    </xdr:from>
    <xdr:to>
      <xdr:col>76</xdr:col>
      <xdr:colOff>114300</xdr:colOff>
      <xdr:row>78</xdr:row>
      <xdr:rowOff>100152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398957"/>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145279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5183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122326</xdr:rowOff>
    </xdr:from>
    <xdr:to>
      <xdr:col>71</xdr:col>
      <xdr:colOff>177800</xdr:colOff>
      <xdr:row>78</xdr:row>
      <xdr:rowOff>25857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152526"/>
          <a:ext cx="889000" cy="24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152824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525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97731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47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87757</xdr:rowOff>
    </xdr:from>
    <xdr:to>
      <xdr:col>81</xdr:col>
      <xdr:colOff>101600</xdr:colOff>
      <xdr:row>79</xdr:row>
      <xdr:rowOff>17907</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9034</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35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49352</xdr:rowOff>
    </xdr:from>
    <xdr:to>
      <xdr:col>76</xdr:col>
      <xdr:colOff>165100</xdr:colOff>
      <xdr:row>78</xdr:row>
      <xdr:rowOff>150952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167479</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3017" y="13197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146507</xdr:rowOff>
    </xdr:from>
    <xdr:to>
      <xdr:col>72</xdr:col>
      <xdr:colOff>38100</xdr:colOff>
      <xdr:row>78</xdr:row>
      <xdr:rowOff>76657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3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93184</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4017" y="13123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71526</xdr:rowOff>
    </xdr:from>
    <xdr:to>
      <xdr:col>67</xdr:col>
      <xdr:colOff>101600</xdr:colOff>
      <xdr:row>77</xdr:row>
      <xdr:rowOff>1676</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101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18204</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2876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74397</xdr:rowOff>
    </xdr:from>
    <xdr:to>
      <xdr:col>85</xdr:col>
      <xdr:colOff>127000</xdr:colOff>
      <xdr:row>96</xdr:row>
      <xdr:rowOff>79941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533597"/>
          <a:ext cx="838200" cy="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79941</xdr:rowOff>
    </xdr:from>
    <xdr:to>
      <xdr:col>81</xdr:col>
      <xdr:colOff>50800</xdr:colOff>
      <xdr:row>96</xdr:row>
      <xdr:rowOff>110306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539141"/>
          <a:ext cx="889000" cy="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59461</xdr:rowOff>
    </xdr:from>
    <xdr:to>
      <xdr:col>76</xdr:col>
      <xdr:colOff>114300</xdr:colOff>
      <xdr:row>96</xdr:row>
      <xdr:rowOff>110306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175761"/>
          <a:ext cx="889000" cy="39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59461</xdr:rowOff>
    </xdr:from>
    <xdr:to>
      <xdr:col>71</xdr:col>
      <xdr:colOff>177800</xdr:colOff>
      <xdr:row>96</xdr:row>
      <xdr:rowOff>145035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175761"/>
          <a:ext cx="889000" cy="42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23597</xdr:rowOff>
    </xdr:from>
    <xdr:to>
      <xdr:col>85</xdr:col>
      <xdr:colOff>177800</xdr:colOff>
      <xdr:row>96</xdr:row>
      <xdr:rowOff>125197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4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2024</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6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29141</xdr:rowOff>
    </xdr:from>
    <xdr:to>
      <xdr:col>81</xdr:col>
      <xdr:colOff>101600</xdr:colOff>
      <xdr:row>96</xdr:row>
      <xdr:rowOff>130741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4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121868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58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59506</xdr:rowOff>
    </xdr:from>
    <xdr:to>
      <xdr:col>76</xdr:col>
      <xdr:colOff>165100</xdr:colOff>
      <xdr:row>96</xdr:row>
      <xdr:rowOff>161106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1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152233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61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8661</xdr:rowOff>
    </xdr:from>
    <xdr:to>
      <xdr:col>72</xdr:col>
      <xdr:colOff>38100</xdr:colOff>
      <xdr:row>94</xdr:row>
      <xdr:rowOff>110261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12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126788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590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94235</xdr:rowOff>
    </xdr:from>
    <xdr:to>
      <xdr:col>67</xdr:col>
      <xdr:colOff>101600</xdr:colOff>
      <xdr:row>97</xdr:row>
      <xdr:rowOff>24385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55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15512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64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主な特徴として、民生費では、</a:t>
          </a:r>
          <a:r>
            <a:rPr lang="ja-JP" altLang="ja-JP" sz="1100" b="0" i="0" baseline="0">
              <a:solidFill>
                <a:schemeClr val="dk1"/>
              </a:solidFill>
              <a:effectLst/>
              <a:latin typeface="+mn-lt"/>
              <a:ea typeface="+mn-ea"/>
              <a:cs typeface="+mn-cs"/>
            </a:rPr>
            <a:t>物価高騰対応重点支援給付金給付事業や、私立保育所等運営費</a:t>
          </a:r>
          <a:r>
            <a:rPr kumimoji="1" lang="ja-JP" altLang="ja-JP" sz="1100">
              <a:solidFill>
                <a:schemeClr val="dk1"/>
              </a:solidFill>
              <a:effectLst/>
              <a:latin typeface="+mn-lt"/>
              <a:ea typeface="+mn-ea"/>
              <a:cs typeface="+mn-cs"/>
            </a:rPr>
            <a:t>などの増により、増加しております。</a:t>
          </a:r>
          <a:endParaRPr lang="ja-JP" altLang="ja-JP" sz="1400">
            <a:effectLst/>
          </a:endParaRPr>
        </a:p>
        <a:p>
          <a:r>
            <a:rPr kumimoji="1" lang="ja-JP" altLang="ja-JP" sz="1100">
              <a:solidFill>
                <a:schemeClr val="dk1"/>
              </a:solidFill>
              <a:effectLst/>
              <a:latin typeface="+mn-lt"/>
              <a:ea typeface="+mn-ea"/>
              <a:cs typeface="+mn-cs"/>
            </a:rPr>
            <a:t>また、衛生費では</a:t>
          </a:r>
          <a:r>
            <a:rPr lang="ja-JP" altLang="ja-JP" sz="1100" b="0" i="0" baseline="0">
              <a:solidFill>
                <a:schemeClr val="dk1"/>
              </a:solidFill>
              <a:effectLst/>
              <a:latin typeface="+mn-lt"/>
              <a:ea typeface="+mn-ea"/>
              <a:cs typeface="+mn-cs"/>
            </a:rPr>
            <a:t>ごみ処理施設延命化整備事業などの増により、前年度に比べ増加しております。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千葉県浦安市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財政調整基金残高については、歳計剰余金</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の積み立てにより、前年度に比べて</a:t>
          </a:r>
          <a:r>
            <a:rPr kumimoji="1" lang="ja-JP" altLang="en-US" sz="1100">
              <a:solidFill>
                <a:schemeClr val="dk1"/>
              </a:solidFill>
              <a:effectLst/>
              <a:latin typeface="+mn-lt"/>
              <a:ea typeface="+mn-ea"/>
              <a:cs typeface="+mn-cs"/>
            </a:rPr>
            <a:t>大幅に</a:t>
          </a:r>
          <a:r>
            <a:rPr kumimoji="1" lang="ja-JP" altLang="ja-JP" sz="1100">
              <a:solidFill>
                <a:schemeClr val="dk1"/>
              </a:solidFill>
              <a:effectLst/>
              <a:latin typeface="+mn-lt"/>
              <a:ea typeface="+mn-ea"/>
              <a:cs typeface="+mn-cs"/>
            </a:rPr>
            <a:t>増加しました。今後も、社会保障経費の増大</a:t>
          </a:r>
          <a:r>
            <a:rPr kumimoji="1" lang="ja-JP" altLang="en-US" sz="1100">
              <a:solidFill>
                <a:schemeClr val="dk1"/>
              </a:solidFill>
              <a:effectLst/>
              <a:latin typeface="+mn-lt"/>
              <a:ea typeface="+mn-ea"/>
              <a:cs typeface="+mn-cs"/>
            </a:rPr>
            <a:t>や公共施設の更新</a:t>
          </a:r>
          <a:r>
            <a:rPr kumimoji="1" lang="ja-JP" altLang="ja-JP" sz="1100">
              <a:solidFill>
                <a:schemeClr val="dk1"/>
              </a:solidFill>
              <a:effectLst/>
              <a:latin typeface="+mn-lt"/>
              <a:ea typeface="+mn-ea"/>
              <a:cs typeface="+mn-cs"/>
            </a:rPr>
            <a:t>など、予想される財政需要に備え、引き続き堅実な財政運営に努めていきます。</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千葉県浦安市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年度においても各会計とも黒字となったため、連結赤字比率の構成もすべて黒字となっています。</a:t>
          </a:r>
          <a:endParaRPr lang="ja-JP" altLang="ja-JP" sz="1400">
            <a:effectLst/>
          </a:endParaRPr>
        </a:p>
        <a:p>
          <a:r>
            <a:rPr kumimoji="1" lang="ja-JP" altLang="ja-JP" sz="1100">
              <a:solidFill>
                <a:schemeClr val="dk1"/>
              </a:solidFill>
              <a:effectLst/>
              <a:latin typeface="+mn-lt"/>
              <a:ea typeface="+mn-ea"/>
              <a:cs typeface="+mn-cs"/>
            </a:rPr>
            <a:t>　今後とも各会計が健全な財政運営を図ることにより、赤字を生じさせないよう努めていきます。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92851391</v>
      </c>
      <c r="BO4" s="436"/>
      <c r="BP4" s="436"/>
      <c r="BQ4" s="436"/>
      <c r="BR4" s="436"/>
      <c r="BS4" s="436"/>
      <c r="BT4" s="436"/>
      <c r="BU4" s="437"/>
      <c r="BV4" s="435">
        <v>78506518</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4.7</v>
      </c>
      <c r="CU4" s="576"/>
      <c r="CV4" s="576"/>
      <c r="CW4" s="576"/>
      <c r="CX4" s="576"/>
      <c r="CY4" s="576"/>
      <c r="CZ4" s="576"/>
      <c r="DA4" s="577"/>
      <c r="DB4" s="575">
        <v>3.7</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89070237</v>
      </c>
      <c r="BO5" s="407"/>
      <c r="BP5" s="407"/>
      <c r="BQ5" s="407"/>
      <c r="BR5" s="407"/>
      <c r="BS5" s="407"/>
      <c r="BT5" s="407"/>
      <c r="BU5" s="408"/>
      <c r="BV5" s="406">
        <v>75409911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74.5</v>
      </c>
      <c r="CU5" s="404"/>
      <c r="CV5" s="404"/>
      <c r="CW5" s="404"/>
      <c r="CX5" s="404"/>
      <c r="CY5" s="404"/>
      <c r="CZ5" s="404"/>
      <c r="DA5" s="405"/>
      <c r="DB5" s="403">
        <v>86.7</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3781154</v>
      </c>
      <c r="BO6" s="407"/>
      <c r="BP6" s="407"/>
      <c r="BQ6" s="407"/>
      <c r="BR6" s="407"/>
      <c r="BS6" s="407"/>
      <c r="BT6" s="407"/>
      <c r="BU6" s="408"/>
      <c r="BV6" s="406">
        <v>3096607</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74.5</v>
      </c>
      <c r="CU6" s="550"/>
      <c r="CV6" s="550"/>
      <c r="CW6" s="550"/>
      <c r="CX6" s="550"/>
      <c r="CY6" s="550"/>
      <c r="CZ6" s="550"/>
      <c r="DA6" s="551"/>
      <c r="DB6" s="549">
        <v>86.7</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1406548</v>
      </c>
      <c r="BO7" s="407"/>
      <c r="BP7" s="407"/>
      <c r="BQ7" s="407"/>
      <c r="BR7" s="407"/>
      <c r="BS7" s="407"/>
      <c r="BT7" s="407"/>
      <c r="BU7" s="408"/>
      <c r="BV7" s="406">
        <v>1373198</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50103435</v>
      </c>
      <c r="CU7" s="407"/>
      <c r="CV7" s="407"/>
      <c r="CW7" s="407"/>
      <c r="CX7" s="407"/>
      <c r="CY7" s="407"/>
      <c r="CZ7" s="407"/>
      <c r="DA7" s="408"/>
      <c r="DB7" s="406">
        <v>46694728</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2374606</v>
      </c>
      <c r="BO8" s="407"/>
      <c r="BP8" s="407"/>
      <c r="BQ8" s="407"/>
      <c r="BR8" s="407"/>
      <c r="BS8" s="407"/>
      <c r="BT8" s="407"/>
      <c r="BU8" s="408"/>
      <c r="BV8" s="406">
        <v>1723409</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1.48</v>
      </c>
      <c r="CU8" s="510"/>
      <c r="CV8" s="510"/>
      <c r="CW8" s="510"/>
      <c r="CX8" s="510"/>
      <c r="CY8" s="510"/>
      <c r="CZ8" s="510"/>
      <c r="DA8" s="511"/>
      <c r="DB8" s="509">
        <v>1.42</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171362</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651197</v>
      </c>
      <c r="BO9" s="407"/>
      <c r="BP9" s="407"/>
      <c r="BQ9" s="407"/>
      <c r="BR9" s="407"/>
      <c r="BS9" s="407"/>
      <c r="BT9" s="407"/>
      <c r="BU9" s="408"/>
      <c r="BV9" s="406">
        <v>190947</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6.7</v>
      </c>
      <c r="CU9" s="404"/>
      <c r="CV9" s="404"/>
      <c r="CW9" s="404"/>
      <c r="CX9" s="404"/>
      <c r="CY9" s="404"/>
      <c r="CZ9" s="404"/>
      <c r="DA9" s="405"/>
      <c r="DB9" s="403">
        <v>7.4</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164024</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7410575</v>
      </c>
      <c r="BO10" s="407"/>
      <c r="BP10" s="407"/>
      <c r="BQ10" s="407"/>
      <c r="BR10" s="407"/>
      <c r="BS10" s="407"/>
      <c r="BT10" s="407"/>
      <c r="BU10" s="408"/>
      <c r="BV10" s="406">
        <v>2759</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232060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171322</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605978</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166222</v>
      </c>
      <c r="S13" s="494"/>
      <c r="T13" s="494"/>
      <c r="U13" s="494"/>
      <c r="V13" s="495"/>
      <c r="W13" s="496" t="s">
        <v>131</v>
      </c>
      <c r="X13" s="392"/>
      <c r="Y13" s="392"/>
      <c r="Z13" s="392"/>
      <c r="AA13" s="392"/>
      <c r="AB13" s="393"/>
      <c r="AC13" s="359">
        <v>121</v>
      </c>
      <c r="AD13" s="360"/>
      <c r="AE13" s="360"/>
      <c r="AF13" s="360"/>
      <c r="AG13" s="361"/>
      <c r="AH13" s="359">
        <v>117</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8061772</v>
      </c>
      <c r="BO13" s="407"/>
      <c r="BP13" s="407"/>
      <c r="BQ13" s="407"/>
      <c r="BR13" s="407"/>
      <c r="BS13" s="407"/>
      <c r="BT13" s="407"/>
      <c r="BU13" s="408"/>
      <c r="BV13" s="406">
        <v>-180212</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7</v>
      </c>
      <c r="CU13" s="404"/>
      <c r="CV13" s="404"/>
      <c r="CW13" s="404"/>
      <c r="CX13" s="404"/>
      <c r="CY13" s="404"/>
      <c r="CZ13" s="404"/>
      <c r="DA13" s="405"/>
      <c r="DB13" s="403">
        <v>7.4</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170671</v>
      </c>
      <c r="S14" s="494"/>
      <c r="T14" s="494"/>
      <c r="U14" s="494"/>
      <c r="V14" s="495"/>
      <c r="W14" s="497"/>
      <c r="X14" s="395"/>
      <c r="Y14" s="395"/>
      <c r="Z14" s="395"/>
      <c r="AA14" s="395"/>
      <c r="AB14" s="396"/>
      <c r="AC14" s="486">
        <v>0.2</v>
      </c>
      <c r="AD14" s="487"/>
      <c r="AE14" s="487"/>
      <c r="AF14" s="487"/>
      <c r="AG14" s="488"/>
      <c r="AH14" s="486">
        <v>0.2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15.2</v>
      </c>
      <c r="CU14" s="504"/>
      <c r="CV14" s="504"/>
      <c r="CW14" s="504"/>
      <c r="CX14" s="504"/>
      <c r="CY14" s="504"/>
      <c r="CZ14" s="504"/>
      <c r="DA14" s="505"/>
      <c r="DB14" s="503">
        <v>28.5</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166068</v>
      </c>
      <c r="S15" s="494"/>
      <c r="T15" s="494"/>
      <c r="U15" s="494"/>
      <c r="V15" s="495"/>
      <c r="W15" s="496" t="s">
        <v>137</v>
      </c>
      <c r="X15" s="392"/>
      <c r="Y15" s="392"/>
      <c r="Z15" s="392"/>
      <c r="AA15" s="392"/>
      <c r="AB15" s="393"/>
      <c r="AC15" s="359">
        <v>9743</v>
      </c>
      <c r="AD15" s="360"/>
      <c r="AE15" s="360"/>
      <c r="AF15" s="360"/>
      <c r="AG15" s="361"/>
      <c r="AH15" s="359">
        <v>10283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38085773</v>
      </c>
      <c r="BO15" s="436"/>
      <c r="BP15" s="436"/>
      <c r="BQ15" s="436"/>
      <c r="BR15" s="436"/>
      <c r="BS15" s="436"/>
      <c r="BT15" s="436"/>
      <c r="BU15" s="437"/>
      <c r="BV15" s="435">
        <v>35576492</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12.3</v>
      </c>
      <c r="AD16" s="487"/>
      <c r="AE16" s="487"/>
      <c r="AF16" s="487"/>
      <c r="AG16" s="488"/>
      <c r="AH16" s="486">
        <v>14</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24917342</v>
      </c>
      <c r="BO16" s="407"/>
      <c r="BP16" s="407"/>
      <c r="BQ16" s="407"/>
      <c r="BR16" s="407"/>
      <c r="BS16" s="407"/>
      <c r="BT16" s="407"/>
      <c r="BU16" s="408"/>
      <c r="BV16" s="406">
        <v>24089822</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69451</v>
      </c>
      <c r="AD17" s="360"/>
      <c r="AE17" s="360"/>
      <c r="AF17" s="360"/>
      <c r="AG17" s="361"/>
      <c r="AH17" s="359">
        <v>63259</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50103435</v>
      </c>
      <c r="BO17" s="407"/>
      <c r="BP17" s="407"/>
      <c r="BQ17" s="407"/>
      <c r="BR17" s="407"/>
      <c r="BS17" s="407"/>
      <c r="BT17" s="407"/>
      <c r="BU17" s="408"/>
      <c r="BV17" s="406">
        <v>46694728</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17.25</v>
      </c>
      <c r="M18" s="459"/>
      <c r="N18" s="459"/>
      <c r="O18" s="459"/>
      <c r="P18" s="459"/>
      <c r="Q18" s="459"/>
      <c r="R18" s="460"/>
      <c r="S18" s="460"/>
      <c r="T18" s="460"/>
      <c r="U18" s="460"/>
      <c r="V18" s="461"/>
      <c r="W18" s="477"/>
      <c r="X18" s="478"/>
      <c r="Y18" s="478"/>
      <c r="Z18" s="478"/>
      <c r="AA18" s="478"/>
      <c r="AB18" s="502"/>
      <c r="AC18" s="376">
        <v>87.6</v>
      </c>
      <c r="AD18" s="377"/>
      <c r="AE18" s="377"/>
      <c r="AF18" s="377"/>
      <c r="AG18" s="462"/>
      <c r="AH18" s="376">
        <v>85.9</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45736997</v>
      </c>
      <c r="BO18" s="407"/>
      <c r="BP18" s="407"/>
      <c r="BQ18" s="407"/>
      <c r="BR18" s="407"/>
      <c r="BS18" s="407"/>
      <c r="BT18" s="407"/>
      <c r="BU18" s="408"/>
      <c r="BV18" s="406">
        <v>42968136</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9934</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65467464</v>
      </c>
      <c r="BO19" s="407"/>
      <c r="BP19" s="407"/>
      <c r="BQ19" s="407"/>
      <c r="BR19" s="407"/>
      <c r="BS19" s="407"/>
      <c r="BT19" s="407"/>
      <c r="BU19" s="408"/>
      <c r="BV19" s="406">
        <v>54291113</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80321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29336189</v>
      </c>
      <c r="BO22" s="436"/>
      <c r="BP22" s="436"/>
      <c r="BQ22" s="436"/>
      <c r="BR22" s="436"/>
      <c r="BS22" s="436"/>
      <c r="BT22" s="436"/>
      <c r="BU22" s="437"/>
      <c r="BV22" s="435">
        <v>28334857</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13825667</v>
      </c>
      <c r="BO23" s="407"/>
      <c r="BP23" s="407"/>
      <c r="BQ23" s="407"/>
      <c r="BR23" s="407"/>
      <c r="BS23" s="407"/>
      <c r="BT23" s="407"/>
      <c r="BU23" s="408"/>
      <c r="BV23" s="406">
        <v>12151039</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10000</v>
      </c>
      <c r="R24" s="360"/>
      <c r="S24" s="360"/>
      <c r="T24" s="360"/>
      <c r="U24" s="360"/>
      <c r="V24" s="361"/>
      <c r="W24" s="449"/>
      <c r="X24" s="386"/>
      <c r="Y24" s="387"/>
      <c r="Z24" s="362" t="s">
        <v>162</v>
      </c>
      <c r="AA24" s="363"/>
      <c r="AB24" s="363"/>
      <c r="AC24" s="363"/>
      <c r="AD24" s="363"/>
      <c r="AE24" s="363"/>
      <c r="AF24" s="363"/>
      <c r="AG24" s="364"/>
      <c r="AH24" s="359">
        <v>1245</v>
      </c>
      <c r="AI24" s="360"/>
      <c r="AJ24" s="360"/>
      <c r="AK24" s="360"/>
      <c r="AL24" s="361"/>
      <c r="AM24" s="359">
        <v>3930465</v>
      </c>
      <c r="AN24" s="360"/>
      <c r="AO24" s="360"/>
      <c r="AP24" s="360"/>
      <c r="AQ24" s="360"/>
      <c r="AR24" s="361"/>
      <c r="AS24" s="359">
        <v>3157</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29336189</v>
      </c>
      <c r="BO24" s="407"/>
      <c r="BP24" s="407"/>
      <c r="BQ24" s="407"/>
      <c r="BR24" s="407"/>
      <c r="BS24" s="407"/>
      <c r="BT24" s="407"/>
      <c r="BU24" s="408"/>
      <c r="BV24" s="406">
        <v>28334857</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2</v>
      </c>
      <c r="M25" s="360"/>
      <c r="N25" s="360"/>
      <c r="O25" s="360"/>
      <c r="P25" s="361"/>
      <c r="Q25" s="359">
        <v>8300</v>
      </c>
      <c r="R25" s="360"/>
      <c r="S25" s="360"/>
      <c r="T25" s="360"/>
      <c r="U25" s="360"/>
      <c r="V25" s="361"/>
      <c r="W25" s="449"/>
      <c r="X25" s="386"/>
      <c r="Y25" s="387"/>
      <c r="Z25" s="362" t="s">
        <v>165</v>
      </c>
      <c r="AA25" s="363"/>
      <c r="AB25" s="363"/>
      <c r="AC25" s="363"/>
      <c r="AD25" s="363"/>
      <c r="AE25" s="363"/>
      <c r="AF25" s="363"/>
      <c r="AG25" s="364"/>
      <c r="AH25" s="359">
        <v>207</v>
      </c>
      <c r="AI25" s="360"/>
      <c r="AJ25" s="360"/>
      <c r="AK25" s="360"/>
      <c r="AL25" s="361"/>
      <c r="AM25" s="359">
        <v>621414</v>
      </c>
      <c r="AN25" s="360"/>
      <c r="AO25" s="360"/>
      <c r="AP25" s="360"/>
      <c r="AQ25" s="360"/>
      <c r="AR25" s="361"/>
      <c r="AS25" s="359">
        <v>3002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52825784</v>
      </c>
      <c r="BO25" s="436"/>
      <c r="BP25" s="436"/>
      <c r="BQ25" s="436"/>
      <c r="BR25" s="436"/>
      <c r="BS25" s="436"/>
      <c r="BT25" s="436"/>
      <c r="BU25" s="437"/>
      <c r="BV25" s="435">
        <v>60967515</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7500</v>
      </c>
      <c r="R26" s="360"/>
      <c r="S26" s="360"/>
      <c r="T26" s="360"/>
      <c r="U26" s="360"/>
      <c r="V26" s="361"/>
      <c r="W26" s="449"/>
      <c r="X26" s="386"/>
      <c r="Y26" s="387"/>
      <c r="Z26" s="362" t="s">
        <v>168</v>
      </c>
      <c r="AA26" s="417"/>
      <c r="AB26" s="417"/>
      <c r="AC26" s="417"/>
      <c r="AD26" s="417"/>
      <c r="AE26" s="417"/>
      <c r="AF26" s="417"/>
      <c r="AG26" s="418"/>
      <c r="AH26" s="359">
        <v>31</v>
      </c>
      <c r="AI26" s="360"/>
      <c r="AJ26" s="360"/>
      <c r="AK26" s="360"/>
      <c r="AL26" s="361"/>
      <c r="AM26" s="359">
        <v>97898</v>
      </c>
      <c r="AN26" s="360"/>
      <c r="AO26" s="360"/>
      <c r="AP26" s="360"/>
      <c r="AQ26" s="360"/>
      <c r="AR26" s="361"/>
      <c r="AS26" s="359">
        <v>3158</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6300</v>
      </c>
      <c r="R27" s="360"/>
      <c r="S27" s="360"/>
      <c r="T27" s="360"/>
      <c r="U27" s="360"/>
      <c r="V27" s="361"/>
      <c r="W27" s="449"/>
      <c r="X27" s="386"/>
      <c r="Y27" s="387"/>
      <c r="Z27" s="362" t="s">
        <v>171</v>
      </c>
      <c r="AA27" s="363"/>
      <c r="AB27" s="363"/>
      <c r="AC27" s="363"/>
      <c r="AD27" s="363"/>
      <c r="AE27" s="363"/>
      <c r="AF27" s="363"/>
      <c r="AG27" s="364"/>
      <c r="AH27" s="359">
        <v>74</v>
      </c>
      <c r="AI27" s="360"/>
      <c r="AJ27" s="360"/>
      <c r="AK27" s="360"/>
      <c r="AL27" s="361"/>
      <c r="AM27" s="359">
        <v>249827</v>
      </c>
      <c r="AN27" s="360"/>
      <c r="AO27" s="360"/>
      <c r="AP27" s="360"/>
      <c r="AQ27" s="360"/>
      <c r="AR27" s="361"/>
      <c r="AS27" s="359">
        <v>3376</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5486965</v>
      </c>
      <c r="BO27" s="441"/>
      <c r="BP27" s="441"/>
      <c r="BQ27" s="441"/>
      <c r="BR27" s="441"/>
      <c r="BS27" s="441"/>
      <c r="BT27" s="441"/>
      <c r="BU27" s="442"/>
      <c r="BV27" s="440">
        <v>5501443</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5600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17403941</v>
      </c>
      <c r="BO28" s="436"/>
      <c r="BP28" s="436"/>
      <c r="BQ28" s="436"/>
      <c r="BR28" s="436"/>
      <c r="BS28" s="436"/>
      <c r="BT28" s="436"/>
      <c r="BU28" s="437"/>
      <c r="BV28" s="435">
        <v>9133367</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19</v>
      </c>
      <c r="M29" s="360"/>
      <c r="N29" s="360"/>
      <c r="O29" s="360"/>
      <c r="P29" s="361"/>
      <c r="Q29" s="359">
        <v>5200</v>
      </c>
      <c r="R29" s="360"/>
      <c r="S29" s="360"/>
      <c r="T29" s="360"/>
      <c r="U29" s="360"/>
      <c r="V29" s="361"/>
      <c r="W29" s="450"/>
      <c r="X29" s="451"/>
      <c r="Y29" s="452"/>
      <c r="Z29" s="362" t="s">
        <v>177</v>
      </c>
      <c r="AA29" s="363"/>
      <c r="AB29" s="363"/>
      <c r="AC29" s="363"/>
      <c r="AD29" s="363"/>
      <c r="AE29" s="363"/>
      <c r="AF29" s="363"/>
      <c r="AG29" s="364"/>
      <c r="AH29" s="359">
        <v>1319</v>
      </c>
      <c r="AI29" s="360"/>
      <c r="AJ29" s="360"/>
      <c r="AK29" s="360"/>
      <c r="AL29" s="361"/>
      <c r="AM29" s="359">
        <v>4180292</v>
      </c>
      <c r="AN29" s="360"/>
      <c r="AO29" s="360"/>
      <c r="AP29" s="360"/>
      <c r="AQ29" s="360"/>
      <c r="AR29" s="361"/>
      <c r="AS29" s="359">
        <v>3169</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5087</v>
      </c>
      <c r="BO29" s="407"/>
      <c r="BP29" s="407"/>
      <c r="BQ29" s="407"/>
      <c r="BR29" s="407"/>
      <c r="BS29" s="407"/>
      <c r="BT29" s="407"/>
      <c r="BU29" s="408"/>
      <c r="BV29" s="406">
        <v>5084</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101.7</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3404082</v>
      </c>
      <c r="BO30" s="441"/>
      <c r="BP30" s="441"/>
      <c r="BQ30" s="441"/>
      <c r="BR30" s="441"/>
      <c r="BS30" s="441"/>
      <c r="BT30" s="441"/>
      <c r="BU30" s="442"/>
      <c r="BV30" s="440">
        <v>3843857</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浦安市国民健康保険特別会計</v>
      </c>
      <c r="X34" s="355"/>
      <c r="Y34" s="355"/>
      <c r="Z34" s="355"/>
      <c r="AA34" s="355"/>
      <c r="AB34" s="355"/>
      <c r="AC34" s="355"/>
      <c r="AD34" s="355"/>
      <c r="AE34" s="355"/>
      <c r="AF34" s="355"/>
      <c r="AG34" s="355"/>
      <c r="AH34" s="355"/>
      <c r="AI34" s="355"/>
      <c r="AJ34" s="355"/>
      <c r="AK34" s="355"/>
      <c r="AL34" s="163"/>
      <c r="AM34" s="354">
        <f>IF(AO34="","",MAX(C34:D43,U34:V43)+1)</f>
        <v>7</v>
      </c>
      <c r="AN34" s="354"/>
      <c r="AO34" s="355" t="str">
        <f>IF('各会計、関係団体の財政状況及び健全化判断比率'!B32="","",'各会計、関係団体の財政状況及び健全化判断比率'!B32)</f>
        <v>浦安市下水道事業会計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千葉県市町村総合事務組合（一般会計）</v>
      </c>
      <c r="BZ34" s="355"/>
      <c r="CA34" s="355"/>
      <c r="CB34" s="355"/>
      <c r="CC34" s="355"/>
      <c r="CD34" s="355"/>
      <c r="CE34" s="355"/>
      <c r="CF34" s="355"/>
      <c r="CG34" s="355"/>
      <c r="CH34" s="355"/>
      <c r="CI34" s="355"/>
      <c r="CJ34" s="355"/>
      <c r="CK34" s="355"/>
      <c r="CL34" s="355"/>
      <c r="CM34" s="355"/>
      <c r="CN34" s="163"/>
      <c r="CO34" s="354">
        <f>IF(CQ34="","",MAX(C34:D43,U34:V43,AM34:AN43,BE34:BF43,BW34:BX43)+1)</f>
        <v>14</v>
      </c>
      <c r="CP34" s="354"/>
      <c r="CQ34" s="355" t="str">
        <f>IF('各会計、関係団体の財政状況及び健全化判断比率'!BS7="","",'各会計、関係団体の財政状況及び健全化判断比率'!BS7)</f>
        <v>うらやす財団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f>IF(E35="","",C34+1)</f>
        <v>2</v>
      </c>
      <c r="D35" s="354"/>
      <c r="E35" s="355" t="str">
        <f>IF('各会計、関係団体の財政状況及び健全化判断比率'!B8="","",'各会計、関係団体の財政状況及び健全化判断比率'!B8)</f>
        <v>浦安市墓地公園事業特別会計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浦安市介護保険特別会計（保険事業勘定）</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千葉県市町村総合事務組合（千葉県自治会館管理運営特別会計）</v>
      </c>
      <c r="BZ35" s="355"/>
      <c r="CA35" s="355"/>
      <c r="CB35" s="355"/>
      <c r="CC35" s="355"/>
      <c r="CD35" s="355"/>
      <c r="CE35" s="355"/>
      <c r="CF35" s="355"/>
      <c r="CG35" s="355"/>
      <c r="CH35" s="355"/>
      <c r="CI35" s="355"/>
      <c r="CJ35" s="355"/>
      <c r="CK35" s="355"/>
      <c r="CL35" s="355"/>
      <c r="CM35" s="355"/>
      <c r="CN35" s="163"/>
      <c r="CO35" s="354">
        <f t="shared" ref="CO35:CO43" si="3">IF(CQ35="","",CO34+1)</f>
        <v>15</v>
      </c>
      <c r="CP35" s="354"/>
      <c r="CQ35" s="355" t="str">
        <f>IF('各会計、関係団体の財政状況及び健全化判断比率'!BS8="","",'各会計、関係団体の財政状況及び健全化判断比率'!BS8)</f>
        <v>浦安市土地開発公社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浦安市介護保険特別会計（介護サービス事業勘定）</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千葉県市町村総合事務組合（千葉県自治研修センター特別会計）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6</v>
      </c>
      <c r="V37" s="354"/>
      <c r="W37" s="355" t="str">
        <f>IF('各会計、関係団体の財政状況及び健全化判断比率'!B31="","",'各会計、関係団体の財政状況及び健全化判断比率'!B31)</f>
        <v>浦安市後期高齢者医療特別会計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千葉県市町村総合事務組合（千葉県市町村交通災害共済特別会計）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千葉県後期高齢者医療広域連合（一般会計）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13</v>
      </c>
      <c r="BX39" s="354"/>
      <c r="BY39" s="355" t="str">
        <f>IF('各会計、関係団体の財政状況及び健全化判断比率'!B73="","",'各会計、関係団体の財政状況及び健全化判断比率'!B73)</f>
        <v>千葉県後期高齢者医療広域連合（後期高齢者医療特別会計）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n83JYVL30DWYQKs800yiWxoTQOpyORwLbOy4eU9sU020JvG4590SnItQn/ZjCjDNtjdc4acUNQIj0XkW3S10IQ==" saltValue="LhZ9ZZcSl9aEM2V0anM2O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7" t="s">
        <v>534</v>
      </c>
      <c r="D34" s="1137"/>
      <c r="E34" s="1138"/>
      <c r="F34" s="32">
        <v>4.1100000000000003</v>
      </c>
      <c r="G34" s="33">
        <v>3.54</v>
      </c>
      <c r="H34" s="33">
        <v>3.39</v>
      </c>
      <c r="I34" s="33">
        <v>3.68</v>
      </c>
      <c r="J34" s="34">
        <v>4.71</v>
      </c>
      <c r="K34" s="22"/>
      <c r="L34" s="22"/>
      <c r="M34" s="22"/>
      <c r="N34" s="22"/>
      <c r="O34" s="22"/>
      <c r="P34" s="22"/>
    </row>
    <row r="35" spans="1:16" ht="39" customHeight="1" x14ac:dyDescent="0.15">
      <c r="A35" s="22"/>
      <c r="B35" s="35"/>
      <c r="C35" s="1133" t="s">
        <v>535</v>
      </c>
      <c r="D35" s="1133"/>
      <c r="E35" s="1134"/>
      <c r="F35" s="36">
        <v>0.27</v>
      </c>
      <c r="G35" s="37">
        <v>0</v>
      </c>
      <c r="H35" s="37">
        <v>0.86</v>
      </c>
      <c r="I35" s="37">
        <v>1.17</v>
      </c>
      <c r="J35" s="38">
        <v>1.44</v>
      </c>
      <c r="K35" s="22"/>
      <c r="L35" s="22"/>
      <c r="M35" s="22"/>
      <c r="N35" s="22"/>
      <c r="O35" s="22"/>
      <c r="P35" s="22"/>
    </row>
    <row r="36" spans="1:16" ht="39" customHeight="1" x14ac:dyDescent="0.15">
      <c r="A36" s="22"/>
      <c r="B36" s="35"/>
      <c r="C36" s="1133" t="s">
        <v>536</v>
      </c>
      <c r="D36" s="1133"/>
      <c r="E36" s="1134"/>
      <c r="F36" s="36">
        <v>0.2</v>
      </c>
      <c r="G36" s="37">
        <v>0.13</v>
      </c>
      <c r="H36" s="37">
        <v>0.22</v>
      </c>
      <c r="I36" s="37">
        <v>0.3</v>
      </c>
      <c r="J36" s="38">
        <v>0.23</v>
      </c>
      <c r="K36" s="22"/>
      <c r="L36" s="22"/>
      <c r="M36" s="22"/>
      <c r="N36" s="22"/>
      <c r="O36" s="22"/>
      <c r="P36" s="22"/>
    </row>
    <row r="37" spans="1:16" ht="39" customHeight="1" x14ac:dyDescent="0.15">
      <c r="A37" s="22"/>
      <c r="B37" s="35"/>
      <c r="C37" s="1133" t="s">
        <v>537</v>
      </c>
      <c r="D37" s="1133"/>
      <c r="E37" s="1134"/>
      <c r="F37" s="36">
        <v>0.28000000000000003</v>
      </c>
      <c r="G37" s="37">
        <v>0.49</v>
      </c>
      <c r="H37" s="37">
        <v>0.36</v>
      </c>
      <c r="I37" s="37">
        <v>0.16</v>
      </c>
      <c r="J37" s="38">
        <v>0.11</v>
      </c>
      <c r="K37" s="22"/>
      <c r="L37" s="22"/>
      <c r="M37" s="22"/>
      <c r="N37" s="22"/>
      <c r="O37" s="22"/>
      <c r="P37" s="22"/>
    </row>
    <row r="38" spans="1:16" ht="39" customHeight="1" x14ac:dyDescent="0.15">
      <c r="A38" s="22"/>
      <c r="B38" s="35"/>
      <c r="C38" s="1133" t="s">
        <v>538</v>
      </c>
      <c r="D38" s="1133"/>
      <c r="E38" s="1134"/>
      <c r="F38" s="36">
        <v>0.13</v>
      </c>
      <c r="G38" s="37">
        <v>0.1</v>
      </c>
      <c r="H38" s="37">
        <v>0.14000000000000001</v>
      </c>
      <c r="I38" s="37">
        <v>0.13</v>
      </c>
      <c r="J38" s="38">
        <v>7.0000000000000007E-2</v>
      </c>
      <c r="K38" s="22"/>
      <c r="L38" s="22"/>
      <c r="M38" s="22"/>
      <c r="N38" s="22"/>
      <c r="O38" s="22"/>
      <c r="P38" s="22"/>
    </row>
    <row r="39" spans="1:16" ht="39" customHeight="1" x14ac:dyDescent="0.15">
      <c r="A39" s="22"/>
      <c r="B39" s="35"/>
      <c r="C39" s="1133" t="s">
        <v>539</v>
      </c>
      <c r="D39" s="1133"/>
      <c r="E39" s="1134"/>
      <c r="F39" s="36">
        <v>0.01</v>
      </c>
      <c r="G39" s="37">
        <v>0.02</v>
      </c>
      <c r="H39" s="37">
        <v>0.01</v>
      </c>
      <c r="I39" s="37">
        <v>0.01</v>
      </c>
      <c r="J39" s="38">
        <v>0.02</v>
      </c>
      <c r="K39" s="22"/>
      <c r="L39" s="22"/>
      <c r="M39" s="22"/>
      <c r="N39" s="22"/>
      <c r="O39" s="22"/>
      <c r="P39" s="22"/>
    </row>
    <row r="40" spans="1:16" ht="39" customHeight="1" x14ac:dyDescent="0.15">
      <c r="A40" s="22"/>
      <c r="B40" s="35"/>
      <c r="C40" s="1133" t="s">
        <v>540</v>
      </c>
      <c r="D40" s="1133"/>
      <c r="E40" s="1134"/>
      <c r="F40" s="36">
        <v>0.01</v>
      </c>
      <c r="G40" s="37">
        <v>0.15</v>
      </c>
      <c r="H40" s="37">
        <v>0</v>
      </c>
      <c r="I40" s="37">
        <v>0</v>
      </c>
      <c r="J40" s="38">
        <v>0.02</v>
      </c>
      <c r="K40" s="22"/>
      <c r="L40" s="22"/>
      <c r="M40" s="22"/>
      <c r="N40" s="22"/>
      <c r="O40" s="22"/>
      <c r="P40" s="22"/>
    </row>
    <row r="41" spans="1:16" ht="39" customHeight="1" x14ac:dyDescent="0.15">
      <c r="A41" s="22"/>
      <c r="B41" s="35"/>
      <c r="C41" s="1133"/>
      <c r="D41" s="1133"/>
      <c r="E41" s="1134"/>
      <c r="F41" s="36"/>
      <c r="G41" s="37"/>
      <c r="H41" s="37"/>
      <c r="I41" s="37"/>
      <c r="J41" s="38"/>
      <c r="K41" s="22"/>
      <c r="L41" s="22"/>
      <c r="M41" s="22"/>
      <c r="N41" s="22"/>
      <c r="O41" s="22"/>
      <c r="P41" s="22"/>
    </row>
    <row r="42" spans="1:16" ht="39" customHeight="1" x14ac:dyDescent="0.15">
      <c r="A42" s="22"/>
      <c r="B42" s="39"/>
      <c r="C42" s="1133" t="s">
        <v>541</v>
      </c>
      <c r="D42" s="1133"/>
      <c r="E42" s="1134"/>
      <c r="F42" s="36" t="s">
        <v>501</v>
      </c>
      <c r="G42" s="37" t="s">
        <v>501</v>
      </c>
      <c r="H42" s="37" t="s">
        <v>501</v>
      </c>
      <c r="I42" s="37" t="s">
        <v>501</v>
      </c>
      <c r="J42" s="38" t="s">
        <v>501</v>
      </c>
      <c r="K42" s="22"/>
      <c r="L42" s="22"/>
      <c r="M42" s="22"/>
      <c r="N42" s="22"/>
      <c r="O42" s="22"/>
      <c r="P42" s="22"/>
    </row>
    <row r="43" spans="1:16" ht="39" customHeight="1" thickBot="1" x14ac:dyDescent="0.2">
      <c r="A43" s="22"/>
      <c r="B43" s="40"/>
      <c r="C43" s="1135" t="s">
        <v>542</v>
      </c>
      <c r="D43" s="1135"/>
      <c r="E43" s="1136"/>
      <c r="F43" s="41" t="s">
        <v>501</v>
      </c>
      <c r="G43" s="42" t="s">
        <v>501</v>
      </c>
      <c r="H43" s="42" t="s">
        <v>501</v>
      </c>
      <c r="I43" s="42" t="s">
        <v>501</v>
      </c>
      <c r="J43" s="43" t="s">
        <v>501</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F/YTSS89DEenLYCivqoCH0hmdQtGycVZSLhZaecP2gUjQ0k+Y+whRgmua8971QG101R2V6Ll+0qifEIoShMdqQ==" saltValue="eE9byPT9vJzO/TrpmV+Q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62" t="s">
        <v>9</v>
      </c>
      <c r="C45" s="1163"/>
      <c r="D45" s="56"/>
      <c r="E45" s="1168" t="s">
        <v>10</v>
      </c>
      <c r="F45" s="1168"/>
      <c r="G45" s="1168"/>
      <c r="H45" s="1168"/>
      <c r="I45" s="1168"/>
      <c r="J45" s="1169"/>
      <c r="K45" s="57">
        <v>3691</v>
      </c>
      <c r="L45" s="58">
        <v>3782</v>
      </c>
      <c r="M45" s="58">
        <v>3992</v>
      </c>
      <c r="N45" s="58">
        <v>4058</v>
      </c>
      <c r="O45" s="59">
        <v>4356</v>
      </c>
      <c r="P45" s="46"/>
      <c r="Q45" s="46"/>
      <c r="R45" s="46"/>
      <c r="S45" s="46"/>
      <c r="T45" s="46"/>
      <c r="U45" s="46"/>
    </row>
    <row r="46" spans="1:21" ht="30.75" customHeight="1" x14ac:dyDescent="0.15">
      <c r="A46" s="46"/>
      <c r="B46" s="1164"/>
      <c r="C46" s="1165"/>
      <c r="D46" s="60"/>
      <c r="E46" s="1141" t="s">
        <v>11</v>
      </c>
      <c r="F46" s="1141"/>
      <c r="G46" s="1141"/>
      <c r="H46" s="1141"/>
      <c r="I46" s="1141"/>
      <c r="J46" s="1142"/>
      <c r="K46" s="61" t="s">
        <v>501</v>
      </c>
      <c r="L46" s="62" t="s">
        <v>501</v>
      </c>
      <c r="M46" s="62" t="s">
        <v>501</v>
      </c>
      <c r="N46" s="62" t="s">
        <v>501</v>
      </c>
      <c r="O46" s="63" t="s">
        <v>501</v>
      </c>
      <c r="P46" s="46"/>
      <c r="Q46" s="46"/>
      <c r="R46" s="46"/>
      <c r="S46" s="46"/>
      <c r="T46" s="46"/>
      <c r="U46" s="46"/>
    </row>
    <row r="47" spans="1:21" ht="30.75" customHeight="1" x14ac:dyDescent="0.15">
      <c r="A47" s="46"/>
      <c r="B47" s="1164"/>
      <c r="C47" s="1165"/>
      <c r="D47" s="60"/>
      <c r="E47" s="1141" t="s">
        <v>12</v>
      </c>
      <c r="F47" s="1141"/>
      <c r="G47" s="1141"/>
      <c r="H47" s="1141"/>
      <c r="I47" s="1141"/>
      <c r="J47" s="1142"/>
      <c r="K47" s="61" t="s">
        <v>501</v>
      </c>
      <c r="L47" s="62" t="s">
        <v>501</v>
      </c>
      <c r="M47" s="62" t="s">
        <v>501</v>
      </c>
      <c r="N47" s="62" t="s">
        <v>501</v>
      </c>
      <c r="O47" s="63" t="s">
        <v>501</v>
      </c>
      <c r="P47" s="46"/>
      <c r="Q47" s="46"/>
      <c r="R47" s="46"/>
      <c r="S47" s="46"/>
      <c r="T47" s="46"/>
      <c r="U47" s="46"/>
    </row>
    <row r="48" spans="1:21" ht="30.75" customHeight="1" x14ac:dyDescent="0.15">
      <c r="A48" s="46"/>
      <c r="B48" s="1164"/>
      <c r="C48" s="1165"/>
      <c r="D48" s="60"/>
      <c r="E48" s="1141" t="s">
        <v>13</v>
      </c>
      <c r="F48" s="1141"/>
      <c r="G48" s="1141"/>
      <c r="H48" s="1141"/>
      <c r="I48" s="1141"/>
      <c r="J48" s="1142"/>
      <c r="K48" s="61">
        <v>67</v>
      </c>
      <c r="L48" s="62">
        <v>85</v>
      </c>
      <c r="M48" s="62">
        <v>97</v>
      </c>
      <c r="N48" s="62">
        <v>93</v>
      </c>
      <c r="O48" s="63">
        <v>117</v>
      </c>
      <c r="P48" s="46"/>
      <c r="Q48" s="46"/>
      <c r="R48" s="46"/>
      <c r="S48" s="46"/>
      <c r="T48" s="46"/>
      <c r="U48" s="46"/>
    </row>
    <row r="49" spans="1:21" ht="30.75" customHeight="1" x14ac:dyDescent="0.15">
      <c r="A49" s="46"/>
      <c r="B49" s="1164"/>
      <c r="C49" s="1165"/>
      <c r="D49" s="60"/>
      <c r="E49" s="1141" t="s">
        <v>14</v>
      </c>
      <c r="F49" s="1141"/>
      <c r="G49" s="1141"/>
      <c r="H49" s="1141"/>
      <c r="I49" s="1141"/>
      <c r="J49" s="1142"/>
      <c r="K49" s="61" t="s">
        <v>501</v>
      </c>
      <c r="L49" s="62" t="s">
        <v>501</v>
      </c>
      <c r="M49" s="62" t="s">
        <v>501</v>
      </c>
      <c r="N49" s="62" t="s">
        <v>501</v>
      </c>
      <c r="O49" s="63" t="s">
        <v>501</v>
      </c>
      <c r="P49" s="46"/>
      <c r="Q49" s="46"/>
      <c r="R49" s="46"/>
      <c r="S49" s="46"/>
      <c r="T49" s="46"/>
      <c r="U49" s="46"/>
    </row>
    <row r="50" spans="1:21" ht="30.75" customHeight="1" x14ac:dyDescent="0.15">
      <c r="A50" s="46"/>
      <c r="B50" s="1164"/>
      <c r="C50" s="1165"/>
      <c r="D50" s="60"/>
      <c r="E50" s="1141" t="s">
        <v>15</v>
      </c>
      <c r="F50" s="1141"/>
      <c r="G50" s="1141"/>
      <c r="H50" s="1141"/>
      <c r="I50" s="1141"/>
      <c r="J50" s="1142"/>
      <c r="K50" s="61">
        <v>1245</v>
      </c>
      <c r="L50" s="62">
        <v>1351</v>
      </c>
      <c r="M50" s="62">
        <v>529</v>
      </c>
      <c r="N50" s="62">
        <v>346</v>
      </c>
      <c r="O50" s="63">
        <v>225</v>
      </c>
      <c r="P50" s="46"/>
      <c r="Q50" s="46"/>
      <c r="R50" s="46"/>
      <c r="S50" s="46"/>
      <c r="T50" s="46"/>
      <c r="U50" s="46"/>
    </row>
    <row r="51" spans="1:21" ht="30.75" customHeight="1" x14ac:dyDescent="0.15">
      <c r="A51" s="46"/>
      <c r="B51" s="1166"/>
      <c r="C51" s="1167"/>
      <c r="D51" s="64"/>
      <c r="E51" s="1141" t="s">
        <v>16</v>
      </c>
      <c r="F51" s="1141"/>
      <c r="G51" s="1141"/>
      <c r="H51" s="1141"/>
      <c r="I51" s="1141"/>
      <c r="J51" s="1142"/>
      <c r="K51" s="61" t="s">
        <v>501</v>
      </c>
      <c r="L51" s="62" t="s">
        <v>501</v>
      </c>
      <c r="M51" s="62" t="s">
        <v>501</v>
      </c>
      <c r="N51" s="62" t="s">
        <v>501</v>
      </c>
      <c r="O51" s="63" t="s">
        <v>501</v>
      </c>
      <c r="P51" s="46"/>
      <c r="Q51" s="46"/>
      <c r="R51" s="46"/>
      <c r="S51" s="46"/>
      <c r="T51" s="46"/>
      <c r="U51" s="46"/>
    </row>
    <row r="52" spans="1:21" ht="30.75" customHeight="1" x14ac:dyDescent="0.15">
      <c r="A52" s="46"/>
      <c r="B52" s="1139" t="s">
        <v>17</v>
      </c>
      <c r="C52" s="1140"/>
      <c r="D52" s="64"/>
      <c r="E52" s="1141" t="s">
        <v>18</v>
      </c>
      <c r="F52" s="1141"/>
      <c r="G52" s="1141"/>
      <c r="H52" s="1141"/>
      <c r="I52" s="1141"/>
      <c r="J52" s="1142"/>
      <c r="K52" s="61">
        <v>1758</v>
      </c>
      <c r="L52" s="62">
        <v>1624</v>
      </c>
      <c r="M52" s="62">
        <v>1519</v>
      </c>
      <c r="N52" s="62">
        <v>1361</v>
      </c>
      <c r="O52" s="63">
        <v>1243</v>
      </c>
      <c r="P52" s="46"/>
      <c r="Q52" s="46"/>
      <c r="R52" s="46"/>
      <c r="S52" s="46"/>
      <c r="T52" s="46"/>
      <c r="U52" s="46"/>
    </row>
    <row r="53" spans="1:21" ht="30.75" customHeight="1" thickBot="1" x14ac:dyDescent="0.2">
      <c r="A53" s="46"/>
      <c r="B53" s="1143" t="s">
        <v>19</v>
      </c>
      <c r="C53" s="1144"/>
      <c r="D53" s="65"/>
      <c r="E53" s="1145" t="s">
        <v>20</v>
      </c>
      <c r="F53" s="1145"/>
      <c r="G53" s="1145"/>
      <c r="H53" s="1145"/>
      <c r="I53" s="1145"/>
      <c r="J53" s="1146"/>
      <c r="K53" s="66">
        <v>3245</v>
      </c>
      <c r="L53" s="67">
        <v>3594</v>
      </c>
      <c r="M53" s="67">
        <v>3099</v>
      </c>
      <c r="N53" s="67">
        <v>3136</v>
      </c>
      <c r="O53" s="68">
        <v>3455</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15">
      <c r="B58" s="1147" t="s">
        <v>24</v>
      </c>
      <c r="C58" s="1148"/>
      <c r="D58" s="1153" t="s">
        <v>25</v>
      </c>
      <c r="E58" s="1154"/>
      <c r="F58" s="1154"/>
      <c r="G58" s="1154"/>
      <c r="H58" s="1154"/>
      <c r="I58" s="1154"/>
      <c r="J58" s="1155"/>
      <c r="K58" s="81" t="s">
        <v>558</v>
      </c>
      <c r="L58" s="82" t="s">
        <v>501</v>
      </c>
      <c r="M58" s="82" t="s">
        <v>501</v>
      </c>
      <c r="N58" s="82" t="s">
        <v>501</v>
      </c>
      <c r="O58" s="83" t="s">
        <v>501</v>
      </c>
    </row>
    <row r="59" spans="1:21" ht="31.5" customHeight="1" x14ac:dyDescent="0.15">
      <c r="B59" s="1149"/>
      <c r="C59" s="1150"/>
      <c r="D59" s="1156" t="s">
        <v>26</v>
      </c>
      <c r="E59" s="1157"/>
      <c r="F59" s="1157"/>
      <c r="G59" s="1157"/>
      <c r="H59" s="1157"/>
      <c r="I59" s="1157"/>
      <c r="J59" s="1158"/>
      <c r="K59" s="84" t="s">
        <v>501</v>
      </c>
      <c r="L59" s="85" t="s">
        <v>501</v>
      </c>
      <c r="M59" s="85" t="s">
        <v>501</v>
      </c>
      <c r="N59" s="85" t="s">
        <v>501</v>
      </c>
      <c r="O59" s="86" t="s">
        <v>501</v>
      </c>
    </row>
    <row r="60" spans="1:21" ht="31.5" customHeight="1" thickBot="1" x14ac:dyDescent="0.2">
      <c r="B60" s="1151"/>
      <c r="C60" s="1152"/>
      <c r="D60" s="1159" t="s">
        <v>27</v>
      </c>
      <c r="E60" s="1160"/>
      <c r="F60" s="1160"/>
      <c r="G60" s="1160"/>
      <c r="H60" s="1160"/>
      <c r="I60" s="1160"/>
      <c r="J60" s="1161"/>
      <c r="K60" s="87" t="s">
        <v>501</v>
      </c>
      <c r="L60" s="88" t="s">
        <v>501</v>
      </c>
      <c r="M60" s="88" t="s">
        <v>501</v>
      </c>
      <c r="N60" s="88" t="s">
        <v>501</v>
      </c>
      <c r="O60" s="89" t="s">
        <v>501</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u8wc7RbgujxPI82gAEq1CAC5OTrei7b2V+u634M0W5KW+Vwz6owKBB/kWZKKQ2rRMD4qW9wfDUqVjG5s6v0Bw==" saltValue="cxVxUeL++sLED3woUiCUX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82" t="s">
        <v>30</v>
      </c>
      <c r="C41" s="1183"/>
      <c r="D41" s="103"/>
      <c r="E41" s="1184" t="s">
        <v>31</v>
      </c>
      <c r="F41" s="1184"/>
      <c r="G41" s="1184"/>
      <c r="H41" s="1185"/>
      <c r="I41" s="330">
        <v>35505</v>
      </c>
      <c r="J41" s="331">
        <v>30916</v>
      </c>
      <c r="K41" s="331">
        <v>28814</v>
      </c>
      <c r="L41" s="331">
        <v>28335</v>
      </c>
      <c r="M41" s="332">
        <v>29336</v>
      </c>
    </row>
    <row r="42" spans="2:13" ht="27.75" customHeight="1" x14ac:dyDescent="0.15">
      <c r="B42" s="1172"/>
      <c r="C42" s="1173"/>
      <c r="D42" s="104"/>
      <c r="E42" s="1176" t="s">
        <v>32</v>
      </c>
      <c r="F42" s="1176"/>
      <c r="G42" s="1176"/>
      <c r="H42" s="1177"/>
      <c r="I42" s="333">
        <v>1418</v>
      </c>
      <c r="J42" s="334">
        <v>1105</v>
      </c>
      <c r="K42" s="334">
        <v>796</v>
      </c>
      <c r="L42" s="334">
        <v>477</v>
      </c>
      <c r="M42" s="335">
        <v>270</v>
      </c>
    </row>
    <row r="43" spans="2:13" ht="27.75" customHeight="1" x14ac:dyDescent="0.15">
      <c r="B43" s="1172"/>
      <c r="C43" s="1173"/>
      <c r="D43" s="104"/>
      <c r="E43" s="1176" t="s">
        <v>33</v>
      </c>
      <c r="F43" s="1176"/>
      <c r="G43" s="1176"/>
      <c r="H43" s="1177"/>
      <c r="I43" s="333">
        <v>2678</v>
      </c>
      <c r="J43" s="334">
        <v>1537</v>
      </c>
      <c r="K43" s="334">
        <v>888</v>
      </c>
      <c r="L43" s="334">
        <v>1064</v>
      </c>
      <c r="M43" s="335">
        <v>1249</v>
      </c>
    </row>
    <row r="44" spans="2:13" ht="27.75" customHeight="1" x14ac:dyDescent="0.15">
      <c r="B44" s="1172"/>
      <c r="C44" s="1173"/>
      <c r="D44" s="104"/>
      <c r="E44" s="1176" t="s">
        <v>34</v>
      </c>
      <c r="F44" s="1176"/>
      <c r="G44" s="1176"/>
      <c r="H44" s="1177"/>
      <c r="I44" s="333" t="s">
        <v>501</v>
      </c>
      <c r="J44" s="334" t="s">
        <v>501</v>
      </c>
      <c r="K44" s="334" t="s">
        <v>501</v>
      </c>
      <c r="L44" s="334" t="s">
        <v>501</v>
      </c>
      <c r="M44" s="335" t="s">
        <v>501</v>
      </c>
    </row>
    <row r="45" spans="2:13" ht="27.75" customHeight="1" x14ac:dyDescent="0.15">
      <c r="B45" s="1172"/>
      <c r="C45" s="1173"/>
      <c r="D45" s="104"/>
      <c r="E45" s="1176" t="s">
        <v>35</v>
      </c>
      <c r="F45" s="1176"/>
      <c r="G45" s="1176"/>
      <c r="H45" s="1177"/>
      <c r="I45" s="333">
        <v>8759</v>
      </c>
      <c r="J45" s="334">
        <v>9072</v>
      </c>
      <c r="K45" s="334">
        <v>9293</v>
      </c>
      <c r="L45" s="334">
        <v>9181</v>
      </c>
      <c r="M45" s="335">
        <v>9411</v>
      </c>
    </row>
    <row r="46" spans="2:13" ht="27.75" customHeight="1" x14ac:dyDescent="0.15">
      <c r="B46" s="1172"/>
      <c r="C46" s="1173"/>
      <c r="D46" s="105"/>
      <c r="E46" s="1176" t="s">
        <v>36</v>
      </c>
      <c r="F46" s="1176"/>
      <c r="G46" s="1176"/>
      <c r="H46" s="1177"/>
      <c r="I46" s="333" t="s">
        <v>501</v>
      </c>
      <c r="J46" s="334" t="s">
        <v>501</v>
      </c>
      <c r="K46" s="334" t="s">
        <v>501</v>
      </c>
      <c r="L46" s="334" t="s">
        <v>501</v>
      </c>
      <c r="M46" s="335" t="s">
        <v>501</v>
      </c>
    </row>
    <row r="47" spans="2:13" ht="27.75" customHeight="1" x14ac:dyDescent="0.15">
      <c r="B47" s="1172"/>
      <c r="C47" s="1173"/>
      <c r="D47" s="106"/>
      <c r="E47" s="1186" t="s">
        <v>37</v>
      </c>
      <c r="F47" s="1187"/>
      <c r="G47" s="1187"/>
      <c r="H47" s="1188"/>
      <c r="I47" s="333" t="s">
        <v>501</v>
      </c>
      <c r="J47" s="334" t="s">
        <v>501</v>
      </c>
      <c r="K47" s="334" t="s">
        <v>501</v>
      </c>
      <c r="L47" s="334" t="s">
        <v>501</v>
      </c>
      <c r="M47" s="335" t="s">
        <v>501</v>
      </c>
    </row>
    <row r="48" spans="2:13" ht="27.75" customHeight="1" x14ac:dyDescent="0.15">
      <c r="B48" s="1172"/>
      <c r="C48" s="1173"/>
      <c r="D48" s="104"/>
      <c r="E48" s="1176" t="s">
        <v>38</v>
      </c>
      <c r="F48" s="1176"/>
      <c r="G48" s="1176"/>
      <c r="H48" s="1177"/>
      <c r="I48" s="333" t="s">
        <v>501</v>
      </c>
      <c r="J48" s="334" t="s">
        <v>501</v>
      </c>
      <c r="K48" s="334" t="s">
        <v>501</v>
      </c>
      <c r="L48" s="334" t="s">
        <v>501</v>
      </c>
      <c r="M48" s="335" t="s">
        <v>501</v>
      </c>
    </row>
    <row r="49" spans="2:13" ht="27.75" customHeight="1" x14ac:dyDescent="0.15">
      <c r="B49" s="1174"/>
      <c r="C49" s="1175"/>
      <c r="D49" s="104"/>
      <c r="E49" s="1176" t="s">
        <v>39</v>
      </c>
      <c r="F49" s="1176"/>
      <c r="G49" s="1176"/>
      <c r="H49" s="1177"/>
      <c r="I49" s="333" t="s">
        <v>501</v>
      </c>
      <c r="J49" s="334" t="s">
        <v>501</v>
      </c>
      <c r="K49" s="334" t="s">
        <v>501</v>
      </c>
      <c r="L49" s="334" t="s">
        <v>501</v>
      </c>
      <c r="M49" s="335" t="s">
        <v>501</v>
      </c>
    </row>
    <row r="50" spans="2:13" ht="27.75" customHeight="1" x14ac:dyDescent="0.15">
      <c r="B50" s="1170" t="s">
        <v>40</v>
      </c>
      <c r="C50" s="1171"/>
      <c r="D50" s="107"/>
      <c r="E50" s="1176" t="s">
        <v>41</v>
      </c>
      <c r="F50" s="1176"/>
      <c r="G50" s="1176"/>
      <c r="H50" s="1177"/>
      <c r="I50" s="333">
        <v>13685</v>
      </c>
      <c r="J50" s="334">
        <v>14658</v>
      </c>
      <c r="K50" s="334">
        <v>15728</v>
      </c>
      <c r="L50" s="334">
        <v>16083</v>
      </c>
      <c r="M50" s="335">
        <v>23889</v>
      </c>
    </row>
    <row r="51" spans="2:13" ht="27.75" customHeight="1" x14ac:dyDescent="0.15">
      <c r="B51" s="1172"/>
      <c r="C51" s="1173"/>
      <c r="D51" s="104"/>
      <c r="E51" s="1176" t="s">
        <v>42</v>
      </c>
      <c r="F51" s="1176"/>
      <c r="G51" s="1176"/>
      <c r="H51" s="1177"/>
      <c r="I51" s="333">
        <v>3674</v>
      </c>
      <c r="J51" s="334" t="s">
        <v>501</v>
      </c>
      <c r="K51" s="334" t="s">
        <v>501</v>
      </c>
      <c r="L51" s="334" t="s">
        <v>501</v>
      </c>
      <c r="M51" s="335" t="s">
        <v>501</v>
      </c>
    </row>
    <row r="52" spans="2:13" ht="27.75" customHeight="1" x14ac:dyDescent="0.15">
      <c r="B52" s="1174"/>
      <c r="C52" s="1175"/>
      <c r="D52" s="104"/>
      <c r="E52" s="1176" t="s">
        <v>43</v>
      </c>
      <c r="F52" s="1176"/>
      <c r="G52" s="1176"/>
      <c r="H52" s="1177"/>
      <c r="I52" s="333">
        <v>13539</v>
      </c>
      <c r="J52" s="334">
        <v>12164</v>
      </c>
      <c r="K52" s="334">
        <v>11059</v>
      </c>
      <c r="L52" s="334">
        <v>10031</v>
      </c>
      <c r="M52" s="335">
        <v>8946</v>
      </c>
    </row>
    <row r="53" spans="2:13" ht="27.75" customHeight="1" thickBot="1" x14ac:dyDescent="0.2">
      <c r="B53" s="1178" t="s">
        <v>19</v>
      </c>
      <c r="C53" s="1179"/>
      <c r="D53" s="108"/>
      <c r="E53" s="1180" t="s">
        <v>44</v>
      </c>
      <c r="F53" s="1180"/>
      <c r="G53" s="1180"/>
      <c r="H53" s="1181"/>
      <c r="I53" s="336">
        <v>17462</v>
      </c>
      <c r="J53" s="337">
        <v>15807</v>
      </c>
      <c r="K53" s="337">
        <v>13005</v>
      </c>
      <c r="L53" s="337">
        <v>12944</v>
      </c>
      <c r="M53" s="338">
        <v>7431</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kQP43csEk5JoLdGU0dIszH+ofqZAbSQ0vmqySlwPf3iB7r1wGPQjgczU9RNzXdTxQXALbu7rl13oknOq5dUhKg==" saltValue="rgsRh8d0mxOy33/mQSPp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7" t="s">
        <v>46</v>
      </c>
      <c r="D55" s="1197"/>
      <c r="E55" s="1198"/>
      <c r="F55" s="339">
        <v>8967</v>
      </c>
      <c r="G55" s="339">
        <v>9133</v>
      </c>
      <c r="H55" s="340">
        <v>17404</v>
      </c>
    </row>
    <row r="56" spans="2:8" ht="52.5" customHeight="1" x14ac:dyDescent="0.15">
      <c r="B56" s="120"/>
      <c r="C56" s="1199" t="s">
        <v>47</v>
      </c>
      <c r="D56" s="1199"/>
      <c r="E56" s="1200"/>
      <c r="F56" s="341">
        <v>5</v>
      </c>
      <c r="G56" s="341">
        <v>5</v>
      </c>
      <c r="H56" s="342">
        <v>5</v>
      </c>
    </row>
    <row r="57" spans="2:8" ht="53.25" customHeight="1" x14ac:dyDescent="0.15">
      <c r="B57" s="120"/>
      <c r="C57" s="1201" t="s">
        <v>48</v>
      </c>
      <c r="D57" s="1201"/>
      <c r="E57" s="1202"/>
      <c r="F57" s="343">
        <v>3630</v>
      </c>
      <c r="G57" s="343">
        <v>3844</v>
      </c>
      <c r="H57" s="344">
        <v>3404</v>
      </c>
    </row>
    <row r="58" spans="2:8" ht="45.75" customHeight="1" x14ac:dyDescent="0.15">
      <c r="B58" s="121"/>
      <c r="C58" s="1189" t="s">
        <v>560</v>
      </c>
      <c r="D58" s="1190"/>
      <c r="E58" s="1191"/>
      <c r="F58" s="345">
        <v>2082</v>
      </c>
      <c r="G58" s="345">
        <v>2583</v>
      </c>
      <c r="H58" s="346">
        <v>2086</v>
      </c>
    </row>
    <row r="59" spans="2:8" ht="45.75" customHeight="1" x14ac:dyDescent="0.15">
      <c r="B59" s="121"/>
      <c r="C59" s="1189" t="s">
        <v>561</v>
      </c>
      <c r="D59" s="1190"/>
      <c r="E59" s="1191"/>
      <c r="F59" s="345">
        <v>998</v>
      </c>
      <c r="G59" s="345">
        <v>779</v>
      </c>
      <c r="H59" s="346">
        <v>890</v>
      </c>
    </row>
    <row r="60" spans="2:8" ht="45.75" customHeight="1" x14ac:dyDescent="0.15">
      <c r="B60" s="121"/>
      <c r="C60" s="1189" t="s">
        <v>562</v>
      </c>
      <c r="D60" s="1190"/>
      <c r="E60" s="1191"/>
      <c r="F60" s="345">
        <v>204</v>
      </c>
      <c r="G60" s="345">
        <v>179</v>
      </c>
      <c r="H60" s="346">
        <v>152</v>
      </c>
    </row>
    <row r="61" spans="2:8" ht="45.75" customHeight="1" x14ac:dyDescent="0.15">
      <c r="B61" s="121"/>
      <c r="C61" s="1189" t="s">
        <v>563</v>
      </c>
      <c r="D61" s="1190"/>
      <c r="E61" s="1191"/>
      <c r="F61" s="345">
        <v>100</v>
      </c>
      <c r="G61" s="345">
        <v>93</v>
      </c>
      <c r="H61" s="346">
        <v>90</v>
      </c>
    </row>
    <row r="62" spans="2:8" ht="45.75" customHeight="1" thickBot="1" x14ac:dyDescent="0.2">
      <c r="B62" s="122"/>
      <c r="C62" s="1192" t="s">
        <v>564</v>
      </c>
      <c r="D62" s="1193"/>
      <c r="E62" s="1194"/>
      <c r="F62" s="347">
        <v>76</v>
      </c>
      <c r="G62" s="347">
        <v>73</v>
      </c>
      <c r="H62" s="348">
        <v>70</v>
      </c>
    </row>
    <row r="63" spans="2:8" ht="52.5" customHeight="1" thickBot="1" x14ac:dyDescent="0.2">
      <c r="B63" s="123"/>
      <c r="C63" s="1195" t="s">
        <v>49</v>
      </c>
      <c r="D63" s="1195"/>
      <c r="E63" s="1196"/>
      <c r="F63" s="349">
        <v>12601</v>
      </c>
      <c r="G63" s="349">
        <v>12982</v>
      </c>
      <c r="H63" s="350">
        <v>20813</v>
      </c>
    </row>
    <row r="64" spans="2:8" x14ac:dyDescent="0.15"/>
  </sheetData>
  <sheetProtection algorithmName="SHA-512" hashValue="VvP3dIiUZSMqP8ow1rWD+xS/5ZMfY5rz4qJaBoGu3XuDb1mrgX4RTvZurDldJnKtR37lwe6rfN9YzaZ7VeVRoA==" saltValue="Yys+MJ0LxJNR8ZerinvKy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59420</v>
      </c>
      <c r="E3" s="142"/>
      <c r="F3" s="143">
        <v>39221</v>
      </c>
      <c r="G3" s="144"/>
      <c r="H3" s="145"/>
    </row>
    <row r="4" spans="1:8" x14ac:dyDescent="0.15">
      <c r="A4" s="146"/>
      <c r="B4" s="147"/>
      <c r="C4" s="148"/>
      <c r="D4" s="149">
        <v>52711</v>
      </c>
      <c r="E4" s="150"/>
      <c r="F4" s="151">
        <v>24821</v>
      </c>
      <c r="G4" s="152"/>
      <c r="H4" s="153"/>
    </row>
    <row r="5" spans="1:8" x14ac:dyDescent="0.15">
      <c r="A5" s="134" t="s">
        <v>519</v>
      </c>
      <c r="B5" s="139"/>
      <c r="C5" s="140"/>
      <c r="D5" s="141">
        <v>39238</v>
      </c>
      <c r="E5" s="142"/>
      <c r="F5" s="143">
        <v>38566</v>
      </c>
      <c r="G5" s="144"/>
      <c r="H5" s="145"/>
    </row>
    <row r="6" spans="1:8" x14ac:dyDescent="0.15">
      <c r="A6" s="146"/>
      <c r="B6" s="147"/>
      <c r="C6" s="148"/>
      <c r="D6" s="149">
        <v>26921</v>
      </c>
      <c r="E6" s="150"/>
      <c r="F6" s="151">
        <v>24059</v>
      </c>
      <c r="G6" s="152"/>
      <c r="H6" s="153"/>
    </row>
    <row r="7" spans="1:8" x14ac:dyDescent="0.15">
      <c r="A7" s="134" t="s">
        <v>520</v>
      </c>
      <c r="B7" s="139"/>
      <c r="C7" s="140"/>
      <c r="D7" s="141">
        <v>36811</v>
      </c>
      <c r="E7" s="142"/>
      <c r="F7" s="143">
        <v>35156</v>
      </c>
      <c r="G7" s="144"/>
      <c r="H7" s="145"/>
    </row>
    <row r="8" spans="1:8" x14ac:dyDescent="0.15">
      <c r="A8" s="146"/>
      <c r="B8" s="147"/>
      <c r="C8" s="148"/>
      <c r="D8" s="149">
        <v>25974</v>
      </c>
      <c r="E8" s="150"/>
      <c r="F8" s="151">
        <v>22430</v>
      </c>
      <c r="G8" s="152"/>
      <c r="H8" s="153"/>
    </row>
    <row r="9" spans="1:8" x14ac:dyDescent="0.15">
      <c r="A9" s="134" t="s">
        <v>521</v>
      </c>
      <c r="B9" s="139"/>
      <c r="C9" s="140"/>
      <c r="D9" s="141">
        <v>60352</v>
      </c>
      <c r="E9" s="142"/>
      <c r="F9" s="143">
        <v>37029</v>
      </c>
      <c r="G9" s="144"/>
      <c r="H9" s="145"/>
    </row>
    <row r="10" spans="1:8" x14ac:dyDescent="0.15">
      <c r="A10" s="146"/>
      <c r="B10" s="147"/>
      <c r="C10" s="148"/>
      <c r="D10" s="149">
        <v>33420</v>
      </c>
      <c r="E10" s="150"/>
      <c r="F10" s="151">
        <v>23232</v>
      </c>
      <c r="G10" s="152"/>
      <c r="H10" s="153"/>
    </row>
    <row r="11" spans="1:8" x14ac:dyDescent="0.15">
      <c r="A11" s="134" t="s">
        <v>522</v>
      </c>
      <c r="B11" s="139"/>
      <c r="C11" s="140"/>
      <c r="D11" s="141">
        <v>80398</v>
      </c>
      <c r="E11" s="142"/>
      <c r="F11" s="143">
        <v>44805</v>
      </c>
      <c r="G11" s="144"/>
      <c r="H11" s="145"/>
    </row>
    <row r="12" spans="1:8" x14ac:dyDescent="0.15">
      <c r="A12" s="146"/>
      <c r="B12" s="147"/>
      <c r="C12" s="154"/>
      <c r="D12" s="149">
        <v>52648</v>
      </c>
      <c r="E12" s="150"/>
      <c r="F12" s="151">
        <v>29857</v>
      </c>
      <c r="G12" s="152"/>
      <c r="H12" s="153"/>
    </row>
    <row r="13" spans="1:8" x14ac:dyDescent="0.15">
      <c r="A13" s="134"/>
      <c r="B13" s="139"/>
      <c r="C13" s="140"/>
      <c r="D13" s="141">
        <v>55244</v>
      </c>
      <c r="E13" s="142"/>
      <c r="F13" s="143">
        <v>38955</v>
      </c>
      <c r="G13" s="155"/>
      <c r="H13" s="145"/>
    </row>
    <row r="14" spans="1:8" x14ac:dyDescent="0.15">
      <c r="A14" s="146"/>
      <c r="B14" s="147"/>
      <c r="C14" s="148"/>
      <c r="D14" s="149">
        <v>38335</v>
      </c>
      <c r="E14" s="150"/>
      <c r="F14" s="151">
        <v>24880</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4.13</v>
      </c>
      <c r="C19" s="156">
        <f>ROUND(VALUE(SUBSTITUTE(実質収支比率等に係る経年分析!G$48,"▲","-")),2)</f>
        <v>3.7</v>
      </c>
      <c r="D19" s="156">
        <f>ROUND(VALUE(SUBSTITUTE(実質収支比率等に係る経年分析!H$48,"▲","-")),2)</f>
        <v>3.4</v>
      </c>
      <c r="E19" s="156">
        <f>ROUND(VALUE(SUBSTITUTE(実質収支比率等に係る経年分析!I$48,"▲","-")),2)</f>
        <v>3.69</v>
      </c>
      <c r="F19" s="156">
        <f>ROUND(VALUE(SUBSTITUTE(実質収支比率等に係る経年分析!J$48,"▲","-")),2)</f>
        <v>4.74</v>
      </c>
    </row>
    <row r="20" spans="1:11" x14ac:dyDescent="0.15">
      <c r="A20" s="156" t="s">
        <v>53</v>
      </c>
      <c r="B20" s="156">
        <f>ROUND(VALUE(SUBSTITUTE(実質収支比率等に係る経年分析!F$47,"▲","-")),2)</f>
        <v>16.2</v>
      </c>
      <c r="C20" s="156">
        <f>ROUND(VALUE(SUBSTITUTE(実質収支比率等に係る経年分析!G$47,"▲","-")),2)</f>
        <v>19.47</v>
      </c>
      <c r="D20" s="156">
        <f>ROUND(VALUE(SUBSTITUTE(実質収支比率等に係る経年分析!H$47,"▲","-")),2)</f>
        <v>19.89</v>
      </c>
      <c r="E20" s="156">
        <f>ROUND(VALUE(SUBSTITUTE(実質収支比率等に係る経年分析!I$47,"▲","-")),2)</f>
        <v>19.559999999999999</v>
      </c>
      <c r="F20" s="156">
        <f>ROUND(VALUE(SUBSTITUTE(実質収支比率等に係る経年分析!J$47,"▲","-")),2)</f>
        <v>34.74</v>
      </c>
    </row>
    <row r="21" spans="1:11" x14ac:dyDescent="0.15">
      <c r="A21" s="156" t="s">
        <v>54</v>
      </c>
      <c r="B21" s="156">
        <f>IF(ISNUMBER(VALUE(SUBSTITUTE(実質収支比率等に係る経年分析!F$49,"▲","-"))),ROUND(VALUE(SUBSTITUTE(実質収支比率等に係る経年分析!F$49,"▲","-")),2),NA())</f>
        <v>-1.52</v>
      </c>
      <c r="C21" s="156">
        <f>IF(ISNUMBER(VALUE(SUBSTITUTE(実質収支比率等に係る経年分析!G$49,"▲","-"))),ROUND(VALUE(SUBSTITUTE(実質収支比率等に係る経年分析!G$49,"▲","-")),2),NA())</f>
        <v>-0.66</v>
      </c>
      <c r="D21" s="156">
        <f>IF(ISNUMBER(VALUE(SUBSTITUTE(実質収支比率等に係る経年分析!H$49,"▲","-"))),ROUND(VALUE(SUBSTITUTE(実質収支比率等に係る経年分析!H$49,"▲","-")),2),NA())</f>
        <v>-1.17</v>
      </c>
      <c r="E21" s="156">
        <f>IF(ISNUMBER(VALUE(SUBSTITUTE(実質収支比率等に係る経年分析!I$49,"▲","-"))),ROUND(VALUE(SUBSTITUTE(実質収支比率等に係る経年分析!I$49,"▲","-")),2),NA())</f>
        <v>-0.39</v>
      </c>
      <c r="F21" s="156">
        <f>IF(ISNUMBER(VALUE(SUBSTITUTE(実質収支比率等に係る経年分析!J$49,"▲","-"))),ROUND(VALUE(SUBSTITUTE(実質収支比率等に係る経年分析!J$49,"▲","-")),2),NA())</f>
        <v>16.09</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浦安市墓地公園事業特別会計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0.01</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0.15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0.02</v>
      </c>
    </row>
    <row r="31" spans="1:11" x14ac:dyDescent="0.15">
      <c r="A31" s="157" t="str">
        <f>IF(連結実質赤字比率に係る赤字・黒字の構成分析!C$39="",NA(),連結実質赤字比率に係る赤字・黒字の構成分析!C$39)</f>
        <v>浦安市後期高齢者医療特別会計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0.02</v>
      </c>
    </row>
    <row r="32" spans="1:11" x14ac:dyDescent="0.15">
      <c r="A32" s="157" t="str">
        <f>IF(連結実質赤字比率に係る赤字・黒字の構成分析!C$38="",NA(),連結実質赤字比率に係る赤字・黒字の構成分析!C$38)</f>
        <v>浦安市国民健康保険特別会計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0.14000000000000001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7.0000000000000007E-2</v>
      </c>
    </row>
    <row r="33" spans="1:16" x14ac:dyDescent="0.15">
      <c r="A33" s="157" t="str">
        <f>IF(連結実質赤字比率に係る赤字・黒字の構成分析!C$37="",NA(),連結実質赤字比率に係る赤字・黒字の構成分析!C$37)</f>
        <v>浦安市介護保険特別会計（保険事業勘定）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0.28000000000000003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0.49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0.11</v>
      </c>
    </row>
    <row r="34" spans="1:16" x14ac:dyDescent="0.15">
      <c r="A34" s="157" t="str">
        <f>IF(連結実質赤字比率に係る赤字・黒字の構成分析!C$36="",NA(),連結実質赤字比率に係る赤字・黒字の構成分析!C$36)</f>
        <v>浦安市介護保険特別会計（介護サービス事業勘定）</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0.13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0.22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0.23</v>
      </c>
    </row>
    <row r="35" spans="1:16" x14ac:dyDescent="0.15">
      <c r="A35" s="157" t="str">
        <f>IF(連結実質赤字比率に係る赤字・黒字の構成分析!C$35="",NA(),連結実質赤字比率に係る赤字・黒字の構成分析!C$35)</f>
        <v>浦安市下水道事業会計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0.27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0.86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1.17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1.44</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4.1100000000000003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3.54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3.39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3.68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4.71</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1758</v>
      </c>
      <c r="E42" s="158"/>
      <c r="F42" s="158"/>
      <c r="G42" s="158">
        <f>'実質公債費比率（分子）の構造'!L$52</f>
        <v>1624</v>
      </c>
      <c r="H42" s="158"/>
      <c r="I42" s="158"/>
      <c r="J42" s="158">
        <f>'実質公債費比率（分子）の構造'!M$52</f>
        <v>1519</v>
      </c>
      <c r="K42" s="158"/>
      <c r="L42" s="158"/>
      <c r="M42" s="158">
        <f>'実質公債費比率（分子）の構造'!N$52</f>
        <v>1361</v>
      </c>
      <c r="N42" s="158"/>
      <c r="O42" s="158"/>
      <c r="P42" s="158">
        <f>'実質公債費比率（分子）の構造'!O$52</f>
        <v>1243</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1245</v>
      </c>
      <c r="C44" s="158"/>
      <c r="D44" s="158"/>
      <c r="E44" s="158">
        <f>'実質公債費比率（分子）の構造'!L$50</f>
        <v>1351</v>
      </c>
      <c r="F44" s="158"/>
      <c r="G44" s="158"/>
      <c r="H44" s="158">
        <f>'実質公債費比率（分子）の構造'!M$50</f>
        <v>529</v>
      </c>
      <c r="I44" s="158"/>
      <c r="J44" s="158"/>
      <c r="K44" s="158">
        <f>'実質公債費比率（分子）の構造'!N$50</f>
        <v>346</v>
      </c>
      <c r="L44" s="158"/>
      <c r="M44" s="158"/>
      <c r="N44" s="158">
        <f>'実質公債費比率（分子）の構造'!O$50</f>
        <v>225</v>
      </c>
      <c r="O44" s="158"/>
      <c r="P44" s="158"/>
    </row>
    <row r="45" spans="1:16" x14ac:dyDescent="0.1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15">
      <c r="A46" s="158" t="s">
        <v>64</v>
      </c>
      <c r="B46" s="158">
        <f>'実質公債費比率（分子）の構造'!K$48</f>
        <v>67</v>
      </c>
      <c r="C46" s="158"/>
      <c r="D46" s="158"/>
      <c r="E46" s="158">
        <f>'実質公債費比率（分子）の構造'!L$48</f>
        <v>85</v>
      </c>
      <c r="F46" s="158"/>
      <c r="G46" s="158"/>
      <c r="H46" s="158">
        <f>'実質公債費比率（分子）の構造'!M$48</f>
        <v>97</v>
      </c>
      <c r="I46" s="158"/>
      <c r="J46" s="158"/>
      <c r="K46" s="158">
        <f>'実質公債費比率（分子）の構造'!N$48</f>
        <v>93</v>
      </c>
      <c r="L46" s="158"/>
      <c r="M46" s="158"/>
      <c r="N46" s="158">
        <f>'実質公債費比率（分子）の構造'!O$48</f>
        <v>117</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3691</v>
      </c>
      <c r="C49" s="158"/>
      <c r="D49" s="158"/>
      <c r="E49" s="158">
        <f>'実質公債費比率（分子）の構造'!L$45</f>
        <v>3782</v>
      </c>
      <c r="F49" s="158"/>
      <c r="G49" s="158"/>
      <c r="H49" s="158">
        <f>'実質公債費比率（分子）の構造'!M$45</f>
        <v>3992</v>
      </c>
      <c r="I49" s="158"/>
      <c r="J49" s="158"/>
      <c r="K49" s="158">
        <f>'実質公債費比率（分子）の構造'!N$45</f>
        <v>4058</v>
      </c>
      <c r="L49" s="158"/>
      <c r="M49" s="158"/>
      <c r="N49" s="158">
        <f>'実質公債費比率（分子）の構造'!O$45</f>
        <v>4356</v>
      </c>
      <c r="O49" s="158"/>
      <c r="P49" s="158"/>
    </row>
    <row r="50" spans="1:16" x14ac:dyDescent="0.15">
      <c r="A50" s="158" t="s">
        <v>67</v>
      </c>
      <c r="B50" s="158" t="e">
        <f>NA()</f>
        <v>#N/A</v>
      </c>
      <c r="C50" s="158">
        <f>IF(ISNUMBER('実質公債費比率（分子）の構造'!K$53),'実質公債費比率（分子）の構造'!K$53,NA())</f>
        <v>3245</v>
      </c>
      <c r="D50" s="158" t="e">
        <f>NA()</f>
        <v>#N/A</v>
      </c>
      <c r="E50" s="158" t="e">
        <f>NA()</f>
        <v>#N/A</v>
      </c>
      <c r="F50" s="158">
        <f>IF(ISNUMBER('実質公債費比率（分子）の構造'!L$53),'実質公債費比率（分子）の構造'!L$53,NA())</f>
        <v>3594</v>
      </c>
      <c r="G50" s="158" t="e">
        <f>NA()</f>
        <v>#N/A</v>
      </c>
      <c r="H50" s="158" t="e">
        <f>NA()</f>
        <v>#N/A</v>
      </c>
      <c r="I50" s="158">
        <f>IF(ISNUMBER('実質公債費比率（分子）の構造'!M$53),'実質公債費比率（分子）の構造'!M$53,NA())</f>
        <v>3099</v>
      </c>
      <c r="J50" s="158" t="e">
        <f>NA()</f>
        <v>#N/A</v>
      </c>
      <c r="K50" s="158" t="e">
        <f>NA()</f>
        <v>#N/A</v>
      </c>
      <c r="L50" s="158">
        <f>IF(ISNUMBER('実質公債費比率（分子）の構造'!N$53),'実質公債費比率（分子）の構造'!N$53,NA())</f>
        <v>3136</v>
      </c>
      <c r="M50" s="158" t="e">
        <f>NA()</f>
        <v>#N/A</v>
      </c>
      <c r="N50" s="158" t="e">
        <f>NA()</f>
        <v>#N/A</v>
      </c>
      <c r="O50" s="158">
        <f>IF(ISNUMBER('実質公債費比率（分子）の構造'!O$53),'実質公債費比率（分子）の構造'!O$53,NA())</f>
        <v>3455</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13539</v>
      </c>
      <c r="E56" s="157"/>
      <c r="F56" s="157"/>
      <c r="G56" s="157">
        <f>'将来負担比率（分子）の構造'!J$52</f>
        <v>12164</v>
      </c>
      <c r="H56" s="157"/>
      <c r="I56" s="157"/>
      <c r="J56" s="157">
        <f>'将来負担比率（分子）の構造'!K$52</f>
        <v>11059</v>
      </c>
      <c r="K56" s="157"/>
      <c r="L56" s="157"/>
      <c r="M56" s="157">
        <f>'将来負担比率（分子）の構造'!L$52</f>
        <v>10031</v>
      </c>
      <c r="N56" s="157"/>
      <c r="O56" s="157"/>
      <c r="P56" s="157">
        <f>'将来負担比率（分子）の構造'!M$52</f>
        <v>8946</v>
      </c>
    </row>
    <row r="57" spans="1:16" x14ac:dyDescent="0.15">
      <c r="A57" s="157" t="s">
        <v>42</v>
      </c>
      <c r="B57" s="157"/>
      <c r="C57" s="157"/>
      <c r="D57" s="157">
        <f>'将来負担比率（分子）の構造'!I$51</f>
        <v>3674</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15">
      <c r="A58" s="157" t="s">
        <v>41</v>
      </c>
      <c r="B58" s="157"/>
      <c r="C58" s="157"/>
      <c r="D58" s="157">
        <f>'将来負担比率（分子）の構造'!I$50</f>
        <v>13685</v>
      </c>
      <c r="E58" s="157"/>
      <c r="F58" s="157"/>
      <c r="G58" s="157">
        <f>'将来負担比率（分子）の構造'!J$50</f>
        <v>14658</v>
      </c>
      <c r="H58" s="157"/>
      <c r="I58" s="157"/>
      <c r="J58" s="157">
        <f>'将来負担比率（分子）の構造'!K$50</f>
        <v>15728</v>
      </c>
      <c r="K58" s="157"/>
      <c r="L58" s="157"/>
      <c r="M58" s="157">
        <f>'将来負担比率（分子）の構造'!L$50</f>
        <v>16083</v>
      </c>
      <c r="N58" s="157"/>
      <c r="O58" s="157"/>
      <c r="P58" s="157">
        <f>'将来負担比率（分子）の構造'!M$50</f>
        <v>23889</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8759</v>
      </c>
      <c r="C62" s="157"/>
      <c r="D62" s="157"/>
      <c r="E62" s="157">
        <f>'将来負担比率（分子）の構造'!J$45</f>
        <v>9072</v>
      </c>
      <c r="F62" s="157"/>
      <c r="G62" s="157"/>
      <c r="H62" s="157">
        <f>'将来負担比率（分子）の構造'!K$45</f>
        <v>9293</v>
      </c>
      <c r="I62" s="157"/>
      <c r="J62" s="157"/>
      <c r="K62" s="157">
        <f>'将来負担比率（分子）の構造'!L$45</f>
        <v>9181</v>
      </c>
      <c r="L62" s="157"/>
      <c r="M62" s="157"/>
      <c r="N62" s="157">
        <f>'将来負担比率（分子）の構造'!M$45</f>
        <v>9411</v>
      </c>
      <c r="O62" s="157"/>
      <c r="P62" s="157"/>
    </row>
    <row r="63" spans="1:16" x14ac:dyDescent="0.1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2678</v>
      </c>
      <c r="C64" s="157"/>
      <c r="D64" s="157"/>
      <c r="E64" s="157">
        <f>'将来負担比率（分子）の構造'!J$43</f>
        <v>1537</v>
      </c>
      <c r="F64" s="157"/>
      <c r="G64" s="157"/>
      <c r="H64" s="157">
        <f>'将来負担比率（分子）の構造'!K$43</f>
        <v>888</v>
      </c>
      <c r="I64" s="157"/>
      <c r="J64" s="157"/>
      <c r="K64" s="157">
        <f>'将来負担比率（分子）の構造'!L$43</f>
        <v>1064</v>
      </c>
      <c r="L64" s="157"/>
      <c r="M64" s="157"/>
      <c r="N64" s="157">
        <f>'将来負担比率（分子）の構造'!M$43</f>
        <v>1249</v>
      </c>
      <c r="O64" s="157"/>
      <c r="P64" s="157"/>
    </row>
    <row r="65" spans="1:16" x14ac:dyDescent="0.15">
      <c r="A65" s="157" t="s">
        <v>32</v>
      </c>
      <c r="B65" s="157">
        <f>'将来負担比率（分子）の構造'!I$42</f>
        <v>1418</v>
      </c>
      <c r="C65" s="157"/>
      <c r="D65" s="157"/>
      <c r="E65" s="157">
        <f>'将来負担比率（分子）の構造'!J$42</f>
        <v>1105</v>
      </c>
      <c r="F65" s="157"/>
      <c r="G65" s="157"/>
      <c r="H65" s="157">
        <f>'将来負担比率（分子）の構造'!K$42</f>
        <v>796</v>
      </c>
      <c r="I65" s="157"/>
      <c r="J65" s="157"/>
      <c r="K65" s="157">
        <f>'将来負担比率（分子）の構造'!L$42</f>
        <v>477</v>
      </c>
      <c r="L65" s="157"/>
      <c r="M65" s="157"/>
      <c r="N65" s="157">
        <f>'将来負担比率（分子）の構造'!M$42</f>
        <v>270</v>
      </c>
      <c r="O65" s="157"/>
      <c r="P65" s="157"/>
    </row>
    <row r="66" spans="1:16" x14ac:dyDescent="0.15">
      <c r="A66" s="157" t="s">
        <v>31</v>
      </c>
      <c r="B66" s="157">
        <f>'将来負担比率（分子）の構造'!I$41</f>
        <v>35505</v>
      </c>
      <c r="C66" s="157"/>
      <c r="D66" s="157"/>
      <c r="E66" s="157">
        <f>'将来負担比率（分子）の構造'!J$41</f>
        <v>30916</v>
      </c>
      <c r="F66" s="157"/>
      <c r="G66" s="157"/>
      <c r="H66" s="157">
        <f>'将来負担比率（分子）の構造'!K$41</f>
        <v>28814</v>
      </c>
      <c r="I66" s="157"/>
      <c r="J66" s="157"/>
      <c r="K66" s="157">
        <f>'将来負担比率（分子）の構造'!L$41</f>
        <v>28335</v>
      </c>
      <c r="L66" s="157"/>
      <c r="M66" s="157"/>
      <c r="N66" s="157">
        <f>'将来負担比率（分子）の構造'!M$41</f>
        <v>29336</v>
      </c>
      <c r="O66" s="157"/>
      <c r="P66" s="157"/>
    </row>
    <row r="67" spans="1:16" x14ac:dyDescent="0.15">
      <c r="A67" s="157" t="s">
        <v>71</v>
      </c>
      <c r="B67" s="157" t="e">
        <f>NA()</f>
        <v>#N/A</v>
      </c>
      <c r="C67" s="157">
        <f>IF(ISNUMBER('将来負担比率（分子）の構造'!I$53), IF('将来負担比率（分子）の構造'!I$53 &lt; 0, 0, '将来負担比率（分子）の構造'!I$53), NA())</f>
        <v>17462</v>
      </c>
      <c r="D67" s="157" t="e">
        <f>NA()</f>
        <v>#N/A</v>
      </c>
      <c r="E67" s="157" t="e">
        <f>NA()</f>
        <v>#N/A</v>
      </c>
      <c r="F67" s="157">
        <f>IF(ISNUMBER('将来負担比率（分子）の構造'!J$53), IF('将来負担比率（分子）の構造'!J$53 &lt; 0, 0, '将来負担比率（分子）の構造'!J$53), NA())</f>
        <v>15807</v>
      </c>
      <c r="G67" s="157" t="e">
        <f>NA()</f>
        <v>#N/A</v>
      </c>
      <c r="H67" s="157" t="e">
        <f>NA()</f>
        <v>#N/A</v>
      </c>
      <c r="I67" s="157">
        <f>IF(ISNUMBER('将来負担比率（分子）の構造'!K$53), IF('将来負担比率（分子）の構造'!K$53 &lt; 0, 0, '将来負担比率（分子）の構造'!K$53), NA())</f>
        <v>13005</v>
      </c>
      <c r="J67" s="157" t="e">
        <f>NA()</f>
        <v>#N/A</v>
      </c>
      <c r="K67" s="157" t="e">
        <f>NA()</f>
        <v>#N/A</v>
      </c>
      <c r="L67" s="157">
        <f>IF(ISNUMBER('将来負担比率（分子）の構造'!L$53), IF('将来負担比率（分子）の構造'!L$53 &lt; 0, 0, '将来負担比率（分子）の構造'!L$53), NA())</f>
        <v>12944</v>
      </c>
      <c r="M67" s="157" t="e">
        <f>NA()</f>
        <v>#N/A</v>
      </c>
      <c r="N67" s="157" t="e">
        <f>NA()</f>
        <v>#N/A</v>
      </c>
      <c r="O67" s="157">
        <f>IF(ISNUMBER('将来負担比率（分子）の構造'!M$53), IF('将来負担比率（分子）の構造'!M$53 &lt; 0, 0, '将来負担比率（分子）の構造'!M$53), NA())</f>
        <v>7431</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8967</v>
      </c>
      <c r="C72" s="161">
        <f>基金残高に係る経年分析!G55</f>
        <v>9133</v>
      </c>
      <c r="D72" s="161">
        <f>基金残高に係る経年分析!H55</f>
        <v>17404</v>
      </c>
    </row>
    <row r="73" spans="1:16" x14ac:dyDescent="0.15">
      <c r="A73" s="160" t="s">
        <v>74</v>
      </c>
      <c r="B73" s="161">
        <f>基金残高に係る経年分析!F56</f>
        <v>5</v>
      </c>
      <c r="C73" s="161">
        <f>基金残高に係る経年分析!G56</f>
        <v>5</v>
      </c>
      <c r="D73" s="161">
        <f>基金残高に係る経年分析!H56</f>
        <v>5</v>
      </c>
    </row>
    <row r="74" spans="1:16" x14ac:dyDescent="0.15">
      <c r="A74" s="160" t="s">
        <v>75</v>
      </c>
      <c r="B74" s="161">
        <f>基金残高に係る経年分析!F57</f>
        <v>3630</v>
      </c>
      <c r="C74" s="161">
        <f>基金残高に係る経年分析!G57</f>
        <v>3844</v>
      </c>
      <c r="D74" s="161">
        <f>基金残高に係る経年分析!H57</f>
        <v>3404</v>
      </c>
    </row>
  </sheetData>
  <sheetProtection algorithmName="SHA-512" hashValue="94UDG9YJtvIU17qbpDDc9lOCDgKe3V82Xe+vNtAqgbi2zuepzuyozIJvu3FK3hWNDvil+JpdcWq2JXSzNELm4g==" saltValue="ViXkNi+9iKfEsW4pPsz4m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53298800</v>
      </c>
      <c r="S5" s="664"/>
      <c r="T5" s="664"/>
      <c r="U5" s="664"/>
      <c r="V5" s="664"/>
      <c r="W5" s="664"/>
      <c r="X5" s="664"/>
      <c r="Y5" s="689"/>
      <c r="Z5" s="702">
        <v>57.4</v>
      </c>
      <c r="AA5" s="702"/>
      <c r="AB5" s="702"/>
      <c r="AC5" s="702"/>
      <c r="AD5" s="703">
        <v>53298800</v>
      </c>
      <c r="AE5" s="703"/>
      <c r="AF5" s="703"/>
      <c r="AG5" s="703"/>
      <c r="AH5" s="703"/>
      <c r="AI5" s="703"/>
      <c r="AJ5" s="703"/>
      <c r="AK5" s="703"/>
      <c r="AL5" s="690">
        <v>86.9</v>
      </c>
      <c r="AM5" s="672"/>
      <c r="AN5" s="672"/>
      <c r="AO5" s="691"/>
      <c r="AP5" s="666" t="s">
        <v>216</v>
      </c>
      <c r="AQ5" s="667"/>
      <c r="AR5" s="667"/>
      <c r="AS5" s="667"/>
      <c r="AT5" s="667"/>
      <c r="AU5" s="667"/>
      <c r="AV5" s="667"/>
      <c r="AW5" s="667"/>
      <c r="AX5" s="667"/>
      <c r="AY5" s="667"/>
      <c r="AZ5" s="667"/>
      <c r="BA5" s="667"/>
      <c r="BB5" s="667"/>
      <c r="BC5" s="667"/>
      <c r="BD5" s="667"/>
      <c r="BE5" s="667"/>
      <c r="BF5" s="668"/>
      <c r="BG5" s="608">
        <v>53202736</v>
      </c>
      <c r="BH5" s="609"/>
      <c r="BI5" s="609"/>
      <c r="BJ5" s="609"/>
      <c r="BK5" s="609"/>
      <c r="BL5" s="609"/>
      <c r="BM5" s="609"/>
      <c r="BN5" s="610"/>
      <c r="BO5" s="646">
        <v>99.8</v>
      </c>
      <c r="BP5" s="646"/>
      <c r="BQ5" s="646"/>
      <c r="BR5" s="646"/>
      <c r="BS5" s="647">
        <v>1105279</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288724</v>
      </c>
      <c r="S6" s="609"/>
      <c r="T6" s="609"/>
      <c r="U6" s="609"/>
      <c r="V6" s="609"/>
      <c r="W6" s="609"/>
      <c r="X6" s="609"/>
      <c r="Y6" s="610"/>
      <c r="Z6" s="646">
        <v>0.3</v>
      </c>
      <c r="AA6" s="646"/>
      <c r="AB6" s="646"/>
      <c r="AC6" s="646"/>
      <c r="AD6" s="647">
        <v>288724</v>
      </c>
      <c r="AE6" s="647"/>
      <c r="AF6" s="647"/>
      <c r="AG6" s="647"/>
      <c r="AH6" s="647"/>
      <c r="AI6" s="647"/>
      <c r="AJ6" s="647"/>
      <c r="AK6" s="647"/>
      <c r="AL6" s="611">
        <v>0.5</v>
      </c>
      <c r="AM6" s="612"/>
      <c r="AN6" s="612"/>
      <c r="AO6" s="648"/>
      <c r="AP6" s="605" t="s">
        <v>221</v>
      </c>
      <c r="AQ6" s="606"/>
      <c r="AR6" s="606"/>
      <c r="AS6" s="606"/>
      <c r="AT6" s="606"/>
      <c r="AU6" s="606"/>
      <c r="AV6" s="606"/>
      <c r="AW6" s="606"/>
      <c r="AX6" s="606"/>
      <c r="AY6" s="606"/>
      <c r="AZ6" s="606"/>
      <c r="BA6" s="606"/>
      <c r="BB6" s="606"/>
      <c r="BC6" s="606"/>
      <c r="BD6" s="606"/>
      <c r="BE6" s="606"/>
      <c r="BF6" s="607"/>
      <c r="BG6" s="608">
        <v>53202736</v>
      </c>
      <c r="BH6" s="609"/>
      <c r="BI6" s="609"/>
      <c r="BJ6" s="609"/>
      <c r="BK6" s="609"/>
      <c r="BL6" s="609"/>
      <c r="BM6" s="609"/>
      <c r="BN6" s="610"/>
      <c r="BO6" s="646">
        <v>99.8</v>
      </c>
      <c r="BP6" s="646"/>
      <c r="BQ6" s="646"/>
      <c r="BR6" s="646"/>
      <c r="BS6" s="647">
        <v>1105279</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339890</v>
      </c>
      <c r="CS6" s="609"/>
      <c r="CT6" s="609"/>
      <c r="CU6" s="609"/>
      <c r="CV6" s="609"/>
      <c r="CW6" s="609"/>
      <c r="CX6" s="609"/>
      <c r="CY6" s="610"/>
      <c r="CZ6" s="690">
        <v>0.4</v>
      </c>
      <c r="DA6" s="672"/>
      <c r="DB6" s="672"/>
      <c r="DC6" s="692"/>
      <c r="DD6" s="614" t="s">
        <v>122</v>
      </c>
      <c r="DE6" s="609"/>
      <c r="DF6" s="609"/>
      <c r="DG6" s="609"/>
      <c r="DH6" s="609"/>
      <c r="DI6" s="609"/>
      <c r="DJ6" s="609"/>
      <c r="DK6" s="609"/>
      <c r="DL6" s="609"/>
      <c r="DM6" s="609"/>
      <c r="DN6" s="609"/>
      <c r="DO6" s="609"/>
      <c r="DP6" s="610"/>
      <c r="DQ6" s="614">
        <v>339890</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24493</v>
      </c>
      <c r="S7" s="609"/>
      <c r="T7" s="609"/>
      <c r="U7" s="609"/>
      <c r="V7" s="609"/>
      <c r="W7" s="609"/>
      <c r="X7" s="609"/>
      <c r="Y7" s="610"/>
      <c r="Z7" s="646">
        <v>0</v>
      </c>
      <c r="AA7" s="646"/>
      <c r="AB7" s="646"/>
      <c r="AC7" s="646"/>
      <c r="AD7" s="647">
        <v>24493</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30522344</v>
      </c>
      <c r="BH7" s="609"/>
      <c r="BI7" s="609"/>
      <c r="BJ7" s="609"/>
      <c r="BK7" s="609"/>
      <c r="BL7" s="609"/>
      <c r="BM7" s="609"/>
      <c r="BN7" s="610"/>
      <c r="BO7" s="646">
        <v>57.3</v>
      </c>
      <c r="BP7" s="646"/>
      <c r="BQ7" s="646"/>
      <c r="BR7" s="646"/>
      <c r="BS7" s="647">
        <v>1105279</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14972995</v>
      </c>
      <c r="CS7" s="609"/>
      <c r="CT7" s="609"/>
      <c r="CU7" s="609"/>
      <c r="CV7" s="609"/>
      <c r="CW7" s="609"/>
      <c r="CX7" s="609"/>
      <c r="CY7" s="610"/>
      <c r="CZ7" s="646">
        <v>16.8</v>
      </c>
      <c r="DA7" s="646"/>
      <c r="DB7" s="646"/>
      <c r="DC7" s="646"/>
      <c r="DD7" s="614">
        <v>616305</v>
      </c>
      <c r="DE7" s="609"/>
      <c r="DF7" s="609"/>
      <c r="DG7" s="609"/>
      <c r="DH7" s="609"/>
      <c r="DI7" s="609"/>
      <c r="DJ7" s="609"/>
      <c r="DK7" s="609"/>
      <c r="DL7" s="609"/>
      <c r="DM7" s="609"/>
      <c r="DN7" s="609"/>
      <c r="DO7" s="609"/>
      <c r="DP7" s="610"/>
      <c r="DQ7" s="614">
        <v>13561399</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412921</v>
      </c>
      <c r="S8" s="609"/>
      <c r="T8" s="609"/>
      <c r="U8" s="609"/>
      <c r="V8" s="609"/>
      <c r="W8" s="609"/>
      <c r="X8" s="609"/>
      <c r="Y8" s="610"/>
      <c r="Z8" s="646">
        <v>0.4</v>
      </c>
      <c r="AA8" s="646"/>
      <c r="AB8" s="646"/>
      <c r="AC8" s="646"/>
      <c r="AD8" s="647">
        <v>412921</v>
      </c>
      <c r="AE8" s="647"/>
      <c r="AF8" s="647"/>
      <c r="AG8" s="647"/>
      <c r="AH8" s="647"/>
      <c r="AI8" s="647"/>
      <c r="AJ8" s="647"/>
      <c r="AK8" s="647"/>
      <c r="AL8" s="611">
        <v>0.7</v>
      </c>
      <c r="AM8" s="612"/>
      <c r="AN8" s="612"/>
      <c r="AO8" s="648"/>
      <c r="AP8" s="605" t="s">
        <v>227</v>
      </c>
      <c r="AQ8" s="606"/>
      <c r="AR8" s="606"/>
      <c r="AS8" s="606"/>
      <c r="AT8" s="606"/>
      <c r="AU8" s="606"/>
      <c r="AV8" s="606"/>
      <c r="AW8" s="606"/>
      <c r="AX8" s="606"/>
      <c r="AY8" s="606"/>
      <c r="AZ8" s="606"/>
      <c r="BA8" s="606"/>
      <c r="BB8" s="606"/>
      <c r="BC8" s="606"/>
      <c r="BD8" s="606"/>
      <c r="BE8" s="606"/>
      <c r="BF8" s="607"/>
      <c r="BG8" s="608">
        <v>303709</v>
      </c>
      <c r="BH8" s="609"/>
      <c r="BI8" s="609"/>
      <c r="BJ8" s="609"/>
      <c r="BK8" s="609"/>
      <c r="BL8" s="609"/>
      <c r="BM8" s="609"/>
      <c r="BN8" s="610"/>
      <c r="BO8" s="646">
        <v>0.6</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32831764</v>
      </c>
      <c r="CS8" s="609"/>
      <c r="CT8" s="609"/>
      <c r="CU8" s="609"/>
      <c r="CV8" s="609"/>
      <c r="CW8" s="609"/>
      <c r="CX8" s="609"/>
      <c r="CY8" s="610"/>
      <c r="CZ8" s="646">
        <v>36.9</v>
      </c>
      <c r="DA8" s="646"/>
      <c r="DB8" s="646"/>
      <c r="DC8" s="646"/>
      <c r="DD8" s="614">
        <v>364466</v>
      </c>
      <c r="DE8" s="609"/>
      <c r="DF8" s="609"/>
      <c r="DG8" s="609"/>
      <c r="DH8" s="609"/>
      <c r="DI8" s="609"/>
      <c r="DJ8" s="609"/>
      <c r="DK8" s="609"/>
      <c r="DL8" s="609"/>
      <c r="DM8" s="609"/>
      <c r="DN8" s="609"/>
      <c r="DO8" s="609"/>
      <c r="DP8" s="610"/>
      <c r="DQ8" s="614">
        <v>18831548</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619316</v>
      </c>
      <c r="S9" s="609"/>
      <c r="T9" s="609"/>
      <c r="U9" s="609"/>
      <c r="V9" s="609"/>
      <c r="W9" s="609"/>
      <c r="X9" s="609"/>
      <c r="Y9" s="610"/>
      <c r="Z9" s="646">
        <v>0.7</v>
      </c>
      <c r="AA9" s="646"/>
      <c r="AB9" s="646"/>
      <c r="AC9" s="646"/>
      <c r="AD9" s="647">
        <v>619316</v>
      </c>
      <c r="AE9" s="647"/>
      <c r="AF9" s="647"/>
      <c r="AG9" s="647"/>
      <c r="AH9" s="647"/>
      <c r="AI9" s="647"/>
      <c r="AJ9" s="647"/>
      <c r="AK9" s="647"/>
      <c r="AL9" s="611">
        <v>1</v>
      </c>
      <c r="AM9" s="612"/>
      <c r="AN9" s="612"/>
      <c r="AO9" s="648"/>
      <c r="AP9" s="605" t="s">
        <v>230</v>
      </c>
      <c r="AQ9" s="606"/>
      <c r="AR9" s="606"/>
      <c r="AS9" s="606"/>
      <c r="AT9" s="606"/>
      <c r="AU9" s="606"/>
      <c r="AV9" s="606"/>
      <c r="AW9" s="606"/>
      <c r="AX9" s="606"/>
      <c r="AY9" s="606"/>
      <c r="AZ9" s="606"/>
      <c r="BA9" s="606"/>
      <c r="BB9" s="606"/>
      <c r="BC9" s="606"/>
      <c r="BD9" s="606"/>
      <c r="BE9" s="606"/>
      <c r="BF9" s="607"/>
      <c r="BG9" s="608">
        <v>25179154</v>
      </c>
      <c r="BH9" s="609"/>
      <c r="BI9" s="609"/>
      <c r="BJ9" s="609"/>
      <c r="BK9" s="609"/>
      <c r="BL9" s="609"/>
      <c r="BM9" s="609"/>
      <c r="BN9" s="610"/>
      <c r="BO9" s="646">
        <v>47.2</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11627921</v>
      </c>
      <c r="CS9" s="609"/>
      <c r="CT9" s="609"/>
      <c r="CU9" s="609"/>
      <c r="CV9" s="609"/>
      <c r="CW9" s="609"/>
      <c r="CX9" s="609"/>
      <c r="CY9" s="610"/>
      <c r="CZ9" s="646">
        <v>13.1</v>
      </c>
      <c r="DA9" s="646"/>
      <c r="DB9" s="646"/>
      <c r="DC9" s="646"/>
      <c r="DD9" s="614">
        <v>5113746</v>
      </c>
      <c r="DE9" s="609"/>
      <c r="DF9" s="609"/>
      <c r="DG9" s="609"/>
      <c r="DH9" s="609"/>
      <c r="DI9" s="609"/>
      <c r="DJ9" s="609"/>
      <c r="DK9" s="609"/>
      <c r="DL9" s="609"/>
      <c r="DM9" s="609"/>
      <c r="DN9" s="609"/>
      <c r="DO9" s="609"/>
      <c r="DP9" s="610"/>
      <c r="DQ9" s="614">
        <v>6493071</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517463</v>
      </c>
      <c r="BH10" s="609"/>
      <c r="BI10" s="609"/>
      <c r="BJ10" s="609"/>
      <c r="BK10" s="609"/>
      <c r="BL10" s="609"/>
      <c r="BM10" s="609"/>
      <c r="BN10" s="610"/>
      <c r="BO10" s="646">
        <v>1</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7795</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7795</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4646691</v>
      </c>
      <c r="S11" s="609"/>
      <c r="T11" s="609"/>
      <c r="U11" s="609"/>
      <c r="V11" s="609"/>
      <c r="W11" s="609"/>
      <c r="X11" s="609"/>
      <c r="Y11" s="610"/>
      <c r="Z11" s="611">
        <v>5</v>
      </c>
      <c r="AA11" s="612"/>
      <c r="AB11" s="612"/>
      <c r="AC11" s="613"/>
      <c r="AD11" s="614">
        <v>4646691</v>
      </c>
      <c r="AE11" s="609"/>
      <c r="AF11" s="609"/>
      <c r="AG11" s="609"/>
      <c r="AH11" s="609"/>
      <c r="AI11" s="609"/>
      <c r="AJ11" s="609"/>
      <c r="AK11" s="610"/>
      <c r="AL11" s="611">
        <v>7.6</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4522018</v>
      </c>
      <c r="BH11" s="609"/>
      <c r="BI11" s="609"/>
      <c r="BJ11" s="609"/>
      <c r="BK11" s="609"/>
      <c r="BL11" s="609"/>
      <c r="BM11" s="609"/>
      <c r="BN11" s="610"/>
      <c r="BO11" s="646">
        <v>8.5</v>
      </c>
      <c r="BP11" s="646"/>
      <c r="BQ11" s="646"/>
      <c r="BR11" s="646"/>
      <c r="BS11" s="647">
        <v>1105279</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7252</v>
      </c>
      <c r="CS11" s="609"/>
      <c r="CT11" s="609"/>
      <c r="CU11" s="609"/>
      <c r="CV11" s="609"/>
      <c r="CW11" s="609"/>
      <c r="CX11" s="609"/>
      <c r="CY11" s="610"/>
      <c r="CZ11" s="646">
        <v>0</v>
      </c>
      <c r="DA11" s="646"/>
      <c r="DB11" s="646"/>
      <c r="DC11" s="646"/>
      <c r="DD11" s="614" t="s">
        <v>122</v>
      </c>
      <c r="DE11" s="609"/>
      <c r="DF11" s="609"/>
      <c r="DG11" s="609"/>
      <c r="DH11" s="609"/>
      <c r="DI11" s="609"/>
      <c r="DJ11" s="609"/>
      <c r="DK11" s="609"/>
      <c r="DL11" s="609"/>
      <c r="DM11" s="609"/>
      <c r="DN11" s="609"/>
      <c r="DO11" s="609"/>
      <c r="DP11" s="610"/>
      <c r="DQ11" s="614">
        <v>4295</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21628505</v>
      </c>
      <c r="BH12" s="609"/>
      <c r="BI12" s="609"/>
      <c r="BJ12" s="609"/>
      <c r="BK12" s="609"/>
      <c r="BL12" s="609"/>
      <c r="BM12" s="609"/>
      <c r="BN12" s="610"/>
      <c r="BO12" s="646">
        <v>40.6</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1546049</v>
      </c>
      <c r="CS12" s="609"/>
      <c r="CT12" s="609"/>
      <c r="CU12" s="609"/>
      <c r="CV12" s="609"/>
      <c r="CW12" s="609"/>
      <c r="CX12" s="609"/>
      <c r="CY12" s="610"/>
      <c r="CZ12" s="646">
        <v>1.7</v>
      </c>
      <c r="DA12" s="646"/>
      <c r="DB12" s="646"/>
      <c r="DC12" s="646"/>
      <c r="DD12" s="614">
        <v>801</v>
      </c>
      <c r="DE12" s="609"/>
      <c r="DF12" s="609"/>
      <c r="DG12" s="609"/>
      <c r="DH12" s="609"/>
      <c r="DI12" s="609"/>
      <c r="DJ12" s="609"/>
      <c r="DK12" s="609"/>
      <c r="DL12" s="609"/>
      <c r="DM12" s="609"/>
      <c r="DN12" s="609"/>
      <c r="DO12" s="609"/>
      <c r="DP12" s="610"/>
      <c r="DQ12" s="614">
        <v>1095092</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21575343</v>
      </c>
      <c r="BH13" s="609"/>
      <c r="BI13" s="609"/>
      <c r="BJ13" s="609"/>
      <c r="BK13" s="609"/>
      <c r="BL13" s="609"/>
      <c r="BM13" s="609"/>
      <c r="BN13" s="610"/>
      <c r="BO13" s="646">
        <v>40.5</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7646251</v>
      </c>
      <c r="CS13" s="609"/>
      <c r="CT13" s="609"/>
      <c r="CU13" s="609"/>
      <c r="CV13" s="609"/>
      <c r="CW13" s="609"/>
      <c r="CX13" s="609"/>
      <c r="CY13" s="610"/>
      <c r="CZ13" s="646">
        <v>8.6</v>
      </c>
      <c r="DA13" s="646"/>
      <c r="DB13" s="646"/>
      <c r="DC13" s="646"/>
      <c r="DD13" s="614">
        <v>4035285</v>
      </c>
      <c r="DE13" s="609"/>
      <c r="DF13" s="609"/>
      <c r="DG13" s="609"/>
      <c r="DH13" s="609"/>
      <c r="DI13" s="609"/>
      <c r="DJ13" s="609"/>
      <c r="DK13" s="609"/>
      <c r="DL13" s="609"/>
      <c r="DM13" s="609"/>
      <c r="DN13" s="609"/>
      <c r="DO13" s="609"/>
      <c r="DP13" s="610"/>
      <c r="DQ13" s="614">
        <v>4399292</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100079</v>
      </c>
      <c r="BH14" s="609"/>
      <c r="BI14" s="609"/>
      <c r="BJ14" s="609"/>
      <c r="BK14" s="609"/>
      <c r="BL14" s="609"/>
      <c r="BM14" s="609"/>
      <c r="BN14" s="610"/>
      <c r="BO14" s="646">
        <v>0.2</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2395218</v>
      </c>
      <c r="CS14" s="609"/>
      <c r="CT14" s="609"/>
      <c r="CU14" s="609"/>
      <c r="CV14" s="609"/>
      <c r="CW14" s="609"/>
      <c r="CX14" s="609"/>
      <c r="CY14" s="610"/>
      <c r="CZ14" s="646">
        <v>2.7</v>
      </c>
      <c r="DA14" s="646"/>
      <c r="DB14" s="646"/>
      <c r="DC14" s="646"/>
      <c r="DD14" s="614">
        <v>154027</v>
      </c>
      <c r="DE14" s="609"/>
      <c r="DF14" s="609"/>
      <c r="DG14" s="609"/>
      <c r="DH14" s="609"/>
      <c r="DI14" s="609"/>
      <c r="DJ14" s="609"/>
      <c r="DK14" s="609"/>
      <c r="DL14" s="609"/>
      <c r="DM14" s="609"/>
      <c r="DN14" s="609"/>
      <c r="DO14" s="609"/>
      <c r="DP14" s="610"/>
      <c r="DQ14" s="614">
        <v>2355672</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55767</v>
      </c>
      <c r="S15" s="609"/>
      <c r="T15" s="609"/>
      <c r="U15" s="609"/>
      <c r="V15" s="609"/>
      <c r="W15" s="609"/>
      <c r="X15" s="609"/>
      <c r="Y15" s="610"/>
      <c r="Z15" s="646">
        <v>0.1</v>
      </c>
      <c r="AA15" s="646"/>
      <c r="AB15" s="646"/>
      <c r="AC15" s="646"/>
      <c r="AD15" s="647">
        <v>55767</v>
      </c>
      <c r="AE15" s="647"/>
      <c r="AF15" s="647"/>
      <c r="AG15" s="647"/>
      <c r="AH15" s="647"/>
      <c r="AI15" s="647"/>
      <c r="AJ15" s="647"/>
      <c r="AK15" s="647"/>
      <c r="AL15" s="611">
        <v>0.1</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951808</v>
      </c>
      <c r="BH15" s="609"/>
      <c r="BI15" s="609"/>
      <c r="BJ15" s="609"/>
      <c r="BK15" s="609"/>
      <c r="BL15" s="609"/>
      <c r="BM15" s="609"/>
      <c r="BN15" s="610"/>
      <c r="BO15" s="646">
        <v>1.8</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13338759</v>
      </c>
      <c r="CS15" s="609"/>
      <c r="CT15" s="609"/>
      <c r="CU15" s="609"/>
      <c r="CV15" s="609"/>
      <c r="CW15" s="609"/>
      <c r="CX15" s="609"/>
      <c r="CY15" s="610"/>
      <c r="CZ15" s="646">
        <v>15</v>
      </c>
      <c r="DA15" s="646"/>
      <c r="DB15" s="646"/>
      <c r="DC15" s="646"/>
      <c r="DD15" s="614">
        <v>3489262</v>
      </c>
      <c r="DE15" s="609"/>
      <c r="DF15" s="609"/>
      <c r="DG15" s="609"/>
      <c r="DH15" s="609"/>
      <c r="DI15" s="609"/>
      <c r="DJ15" s="609"/>
      <c r="DK15" s="609"/>
      <c r="DL15" s="609"/>
      <c r="DM15" s="609"/>
      <c r="DN15" s="609"/>
      <c r="DO15" s="609"/>
      <c r="DP15" s="610"/>
      <c r="DQ15" s="614">
        <v>10241913</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514716</v>
      </c>
      <c r="S16" s="609"/>
      <c r="T16" s="609"/>
      <c r="U16" s="609"/>
      <c r="V16" s="609"/>
      <c r="W16" s="609"/>
      <c r="X16" s="609"/>
      <c r="Y16" s="610"/>
      <c r="Z16" s="646">
        <v>0.6</v>
      </c>
      <c r="AA16" s="646"/>
      <c r="AB16" s="646"/>
      <c r="AC16" s="646"/>
      <c r="AD16" s="647">
        <v>514716</v>
      </c>
      <c r="AE16" s="647"/>
      <c r="AF16" s="647"/>
      <c r="AG16" s="647"/>
      <c r="AH16" s="647"/>
      <c r="AI16" s="647"/>
      <c r="AJ16" s="647"/>
      <c r="AK16" s="647"/>
      <c r="AL16" s="611">
        <v>0.8</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958685</v>
      </c>
      <c r="S17" s="609"/>
      <c r="T17" s="609"/>
      <c r="U17" s="609"/>
      <c r="V17" s="609"/>
      <c r="W17" s="609"/>
      <c r="X17" s="609"/>
      <c r="Y17" s="610"/>
      <c r="Z17" s="646">
        <v>1</v>
      </c>
      <c r="AA17" s="646"/>
      <c r="AB17" s="646"/>
      <c r="AC17" s="646"/>
      <c r="AD17" s="647">
        <v>958685</v>
      </c>
      <c r="AE17" s="647"/>
      <c r="AF17" s="647"/>
      <c r="AG17" s="647"/>
      <c r="AH17" s="647"/>
      <c r="AI17" s="647"/>
      <c r="AJ17" s="647"/>
      <c r="AK17" s="647"/>
      <c r="AL17" s="611">
        <v>1.6</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4356343</v>
      </c>
      <c r="CS17" s="609"/>
      <c r="CT17" s="609"/>
      <c r="CU17" s="609"/>
      <c r="CV17" s="609"/>
      <c r="CW17" s="609"/>
      <c r="CX17" s="609"/>
      <c r="CY17" s="610"/>
      <c r="CZ17" s="646">
        <v>4.9000000000000004</v>
      </c>
      <c r="DA17" s="646"/>
      <c r="DB17" s="646"/>
      <c r="DC17" s="646"/>
      <c r="DD17" s="614" t="s">
        <v>122</v>
      </c>
      <c r="DE17" s="609"/>
      <c r="DF17" s="609"/>
      <c r="DG17" s="609"/>
      <c r="DH17" s="609"/>
      <c r="DI17" s="609"/>
      <c r="DJ17" s="609"/>
      <c r="DK17" s="609"/>
      <c r="DL17" s="609"/>
      <c r="DM17" s="609"/>
      <c r="DN17" s="609"/>
      <c r="DO17" s="609"/>
      <c r="DP17" s="610"/>
      <c r="DQ17" s="614">
        <v>4356343</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106113</v>
      </c>
      <c r="S18" s="609"/>
      <c r="T18" s="609"/>
      <c r="U18" s="609"/>
      <c r="V18" s="609"/>
      <c r="W18" s="609"/>
      <c r="X18" s="609"/>
      <c r="Y18" s="610"/>
      <c r="Z18" s="646">
        <v>0.1</v>
      </c>
      <c r="AA18" s="646"/>
      <c r="AB18" s="646"/>
      <c r="AC18" s="646"/>
      <c r="AD18" s="647">
        <v>106113</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851651</v>
      </c>
      <c r="S19" s="609"/>
      <c r="T19" s="609"/>
      <c r="U19" s="609"/>
      <c r="V19" s="609"/>
      <c r="W19" s="609"/>
      <c r="X19" s="609"/>
      <c r="Y19" s="610"/>
      <c r="Z19" s="646">
        <v>0.9</v>
      </c>
      <c r="AA19" s="646"/>
      <c r="AB19" s="646"/>
      <c r="AC19" s="646"/>
      <c r="AD19" s="647">
        <v>851651</v>
      </c>
      <c r="AE19" s="647"/>
      <c r="AF19" s="647"/>
      <c r="AG19" s="647"/>
      <c r="AH19" s="647"/>
      <c r="AI19" s="647"/>
      <c r="AJ19" s="647"/>
      <c r="AK19" s="647"/>
      <c r="AL19" s="611">
        <v>1.4</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96064</v>
      </c>
      <c r="BH19" s="609"/>
      <c r="BI19" s="609"/>
      <c r="BJ19" s="609"/>
      <c r="BK19" s="609"/>
      <c r="BL19" s="609"/>
      <c r="BM19" s="609"/>
      <c r="BN19" s="610"/>
      <c r="BO19" s="646">
        <v>0.2</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921</v>
      </c>
      <c r="S20" s="609"/>
      <c r="T20" s="609"/>
      <c r="U20" s="609"/>
      <c r="V20" s="609"/>
      <c r="W20" s="609"/>
      <c r="X20" s="609"/>
      <c r="Y20" s="610"/>
      <c r="Z20" s="646">
        <v>0</v>
      </c>
      <c r="AA20" s="646"/>
      <c r="AB20" s="646"/>
      <c r="AC20" s="646"/>
      <c r="AD20" s="647">
        <v>921</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96064</v>
      </c>
      <c r="BH20" s="609"/>
      <c r="BI20" s="609"/>
      <c r="BJ20" s="609"/>
      <c r="BK20" s="609"/>
      <c r="BL20" s="609"/>
      <c r="BM20" s="609"/>
      <c r="BN20" s="610"/>
      <c r="BO20" s="646">
        <v>0.2</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89070237</v>
      </c>
      <c r="CS20" s="609"/>
      <c r="CT20" s="609"/>
      <c r="CU20" s="609"/>
      <c r="CV20" s="609"/>
      <c r="CW20" s="609"/>
      <c r="CX20" s="609"/>
      <c r="CY20" s="610"/>
      <c r="CZ20" s="646">
        <v>100</v>
      </c>
      <c r="DA20" s="646"/>
      <c r="DB20" s="646"/>
      <c r="DC20" s="646"/>
      <c r="DD20" s="614">
        <v>13773892</v>
      </c>
      <c r="DE20" s="609"/>
      <c r="DF20" s="609"/>
      <c r="DG20" s="609"/>
      <c r="DH20" s="609"/>
      <c r="DI20" s="609"/>
      <c r="DJ20" s="609"/>
      <c r="DK20" s="609"/>
      <c r="DL20" s="609"/>
      <c r="DM20" s="609"/>
      <c r="DN20" s="609"/>
      <c r="DO20" s="609"/>
      <c r="DP20" s="610"/>
      <c r="DQ20" s="614">
        <v>61686310</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46475</v>
      </c>
      <c r="S21" s="609"/>
      <c r="T21" s="609"/>
      <c r="U21" s="609"/>
      <c r="V21" s="609"/>
      <c r="W21" s="609"/>
      <c r="X21" s="609"/>
      <c r="Y21" s="610"/>
      <c r="Z21" s="646">
        <v>0.1</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96064</v>
      </c>
      <c r="BH21" s="609"/>
      <c r="BI21" s="609"/>
      <c r="BJ21" s="609"/>
      <c r="BK21" s="609"/>
      <c r="BL21" s="609"/>
      <c r="BM21" s="609"/>
      <c r="BN21" s="610"/>
      <c r="BO21" s="646">
        <v>0.2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35787</v>
      </c>
      <c r="S23" s="609"/>
      <c r="T23" s="609"/>
      <c r="U23" s="609"/>
      <c r="V23" s="609"/>
      <c r="W23" s="609"/>
      <c r="X23" s="609"/>
      <c r="Y23" s="610"/>
      <c r="Z23" s="646">
        <v>0</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v>10688</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37104579</v>
      </c>
      <c r="CS24" s="664"/>
      <c r="CT24" s="664"/>
      <c r="CU24" s="664"/>
      <c r="CV24" s="664"/>
      <c r="CW24" s="664"/>
      <c r="CX24" s="664"/>
      <c r="CY24" s="689"/>
      <c r="CZ24" s="690">
        <v>41.7</v>
      </c>
      <c r="DA24" s="672"/>
      <c r="DB24" s="672"/>
      <c r="DC24" s="692"/>
      <c r="DD24" s="688">
        <v>24882642</v>
      </c>
      <c r="DE24" s="664"/>
      <c r="DF24" s="664"/>
      <c r="DG24" s="664"/>
      <c r="DH24" s="664"/>
      <c r="DI24" s="664"/>
      <c r="DJ24" s="664"/>
      <c r="DK24" s="689"/>
      <c r="DL24" s="688">
        <v>23451982</v>
      </c>
      <c r="DM24" s="664"/>
      <c r="DN24" s="664"/>
      <c r="DO24" s="664"/>
      <c r="DP24" s="664"/>
      <c r="DQ24" s="664"/>
      <c r="DR24" s="664"/>
      <c r="DS24" s="664"/>
      <c r="DT24" s="664"/>
      <c r="DU24" s="664"/>
      <c r="DV24" s="689"/>
      <c r="DW24" s="690">
        <v>38.200000000000003</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60866588</v>
      </c>
      <c r="S25" s="609"/>
      <c r="T25" s="609"/>
      <c r="U25" s="609"/>
      <c r="V25" s="609"/>
      <c r="W25" s="609"/>
      <c r="X25" s="609"/>
      <c r="Y25" s="610"/>
      <c r="Z25" s="646">
        <v>65.599999999999994</v>
      </c>
      <c r="AA25" s="646"/>
      <c r="AB25" s="646"/>
      <c r="AC25" s="646"/>
      <c r="AD25" s="647">
        <v>60820113</v>
      </c>
      <c r="AE25" s="647"/>
      <c r="AF25" s="647"/>
      <c r="AG25" s="647"/>
      <c r="AH25" s="647"/>
      <c r="AI25" s="647"/>
      <c r="AJ25" s="647"/>
      <c r="AK25" s="647"/>
      <c r="AL25" s="611">
        <v>99.1</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14244824</v>
      </c>
      <c r="CS25" s="621"/>
      <c r="CT25" s="621"/>
      <c r="CU25" s="621"/>
      <c r="CV25" s="621"/>
      <c r="CW25" s="621"/>
      <c r="CX25" s="621"/>
      <c r="CY25" s="622"/>
      <c r="CZ25" s="611">
        <v>16</v>
      </c>
      <c r="DA25" s="623"/>
      <c r="DB25" s="623"/>
      <c r="DC25" s="624"/>
      <c r="DD25" s="614">
        <v>13347147</v>
      </c>
      <c r="DE25" s="621"/>
      <c r="DF25" s="621"/>
      <c r="DG25" s="621"/>
      <c r="DH25" s="621"/>
      <c r="DI25" s="621"/>
      <c r="DJ25" s="621"/>
      <c r="DK25" s="622"/>
      <c r="DL25" s="614">
        <v>13347147</v>
      </c>
      <c r="DM25" s="621"/>
      <c r="DN25" s="621"/>
      <c r="DO25" s="621"/>
      <c r="DP25" s="621"/>
      <c r="DQ25" s="621"/>
      <c r="DR25" s="621"/>
      <c r="DS25" s="621"/>
      <c r="DT25" s="621"/>
      <c r="DU25" s="621"/>
      <c r="DV25" s="622"/>
      <c r="DW25" s="611">
        <v>21.8</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12695</v>
      </c>
      <c r="S26" s="609"/>
      <c r="T26" s="609"/>
      <c r="U26" s="609"/>
      <c r="V26" s="609"/>
      <c r="W26" s="609"/>
      <c r="X26" s="609"/>
      <c r="Y26" s="610"/>
      <c r="Z26" s="646">
        <v>0</v>
      </c>
      <c r="AA26" s="646"/>
      <c r="AB26" s="646"/>
      <c r="AC26" s="646"/>
      <c r="AD26" s="647">
        <v>12695</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8704177</v>
      </c>
      <c r="CS26" s="609"/>
      <c r="CT26" s="609"/>
      <c r="CU26" s="609"/>
      <c r="CV26" s="609"/>
      <c r="CW26" s="609"/>
      <c r="CX26" s="609"/>
      <c r="CY26" s="610"/>
      <c r="CZ26" s="611">
        <v>9.8000000000000007</v>
      </c>
      <c r="DA26" s="623"/>
      <c r="DB26" s="623"/>
      <c r="DC26" s="624"/>
      <c r="DD26" s="614">
        <v>8113741</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411906</v>
      </c>
      <c r="S27" s="609"/>
      <c r="T27" s="609"/>
      <c r="U27" s="609"/>
      <c r="V27" s="609"/>
      <c r="W27" s="609"/>
      <c r="X27" s="609"/>
      <c r="Y27" s="610"/>
      <c r="Z27" s="646">
        <v>0.4</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53298800</v>
      </c>
      <c r="BH27" s="609"/>
      <c r="BI27" s="609"/>
      <c r="BJ27" s="609"/>
      <c r="BK27" s="609"/>
      <c r="BL27" s="609"/>
      <c r="BM27" s="609"/>
      <c r="BN27" s="610"/>
      <c r="BO27" s="646">
        <v>100</v>
      </c>
      <c r="BP27" s="646"/>
      <c r="BQ27" s="646"/>
      <c r="BR27" s="646"/>
      <c r="BS27" s="647">
        <v>1105279</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18503412</v>
      </c>
      <c r="CS27" s="621"/>
      <c r="CT27" s="621"/>
      <c r="CU27" s="621"/>
      <c r="CV27" s="621"/>
      <c r="CW27" s="621"/>
      <c r="CX27" s="621"/>
      <c r="CY27" s="622"/>
      <c r="CZ27" s="611">
        <v>20.8</v>
      </c>
      <c r="DA27" s="623"/>
      <c r="DB27" s="623"/>
      <c r="DC27" s="624"/>
      <c r="DD27" s="614">
        <v>7179152</v>
      </c>
      <c r="DE27" s="621"/>
      <c r="DF27" s="621"/>
      <c r="DG27" s="621"/>
      <c r="DH27" s="621"/>
      <c r="DI27" s="621"/>
      <c r="DJ27" s="621"/>
      <c r="DK27" s="622"/>
      <c r="DL27" s="614">
        <v>5748492</v>
      </c>
      <c r="DM27" s="621"/>
      <c r="DN27" s="621"/>
      <c r="DO27" s="621"/>
      <c r="DP27" s="621"/>
      <c r="DQ27" s="621"/>
      <c r="DR27" s="621"/>
      <c r="DS27" s="621"/>
      <c r="DT27" s="621"/>
      <c r="DU27" s="621"/>
      <c r="DV27" s="622"/>
      <c r="DW27" s="611">
        <v>9.4</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1492536</v>
      </c>
      <c r="S28" s="609"/>
      <c r="T28" s="609"/>
      <c r="U28" s="609"/>
      <c r="V28" s="609"/>
      <c r="W28" s="609"/>
      <c r="X28" s="609"/>
      <c r="Y28" s="610"/>
      <c r="Z28" s="646">
        <v>1.6</v>
      </c>
      <c r="AA28" s="646"/>
      <c r="AB28" s="646"/>
      <c r="AC28" s="646"/>
      <c r="AD28" s="647">
        <v>206854</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4356343</v>
      </c>
      <c r="CS28" s="609"/>
      <c r="CT28" s="609"/>
      <c r="CU28" s="609"/>
      <c r="CV28" s="609"/>
      <c r="CW28" s="609"/>
      <c r="CX28" s="609"/>
      <c r="CY28" s="610"/>
      <c r="CZ28" s="611">
        <v>4.9000000000000004</v>
      </c>
      <c r="DA28" s="623"/>
      <c r="DB28" s="623"/>
      <c r="DC28" s="624"/>
      <c r="DD28" s="614">
        <v>4356343</v>
      </c>
      <c r="DE28" s="609"/>
      <c r="DF28" s="609"/>
      <c r="DG28" s="609"/>
      <c r="DH28" s="609"/>
      <c r="DI28" s="609"/>
      <c r="DJ28" s="609"/>
      <c r="DK28" s="610"/>
      <c r="DL28" s="614">
        <v>4356343</v>
      </c>
      <c r="DM28" s="609"/>
      <c r="DN28" s="609"/>
      <c r="DO28" s="609"/>
      <c r="DP28" s="609"/>
      <c r="DQ28" s="609"/>
      <c r="DR28" s="609"/>
      <c r="DS28" s="609"/>
      <c r="DT28" s="609"/>
      <c r="DU28" s="609"/>
      <c r="DV28" s="610"/>
      <c r="DW28" s="611">
        <v>7.1</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659552</v>
      </c>
      <c r="S29" s="609"/>
      <c r="T29" s="609"/>
      <c r="U29" s="609"/>
      <c r="V29" s="609"/>
      <c r="W29" s="609"/>
      <c r="X29" s="609"/>
      <c r="Y29" s="610"/>
      <c r="Z29" s="646">
        <v>0.7</v>
      </c>
      <c r="AA29" s="646"/>
      <c r="AB29" s="646"/>
      <c r="AC29" s="646"/>
      <c r="AD29" s="647">
        <v>3</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4356323</v>
      </c>
      <c r="CS29" s="621"/>
      <c r="CT29" s="621"/>
      <c r="CU29" s="621"/>
      <c r="CV29" s="621"/>
      <c r="CW29" s="621"/>
      <c r="CX29" s="621"/>
      <c r="CY29" s="622"/>
      <c r="CZ29" s="611">
        <v>4.9000000000000004</v>
      </c>
      <c r="DA29" s="623"/>
      <c r="DB29" s="623"/>
      <c r="DC29" s="624"/>
      <c r="DD29" s="614">
        <v>4356323</v>
      </c>
      <c r="DE29" s="621"/>
      <c r="DF29" s="621"/>
      <c r="DG29" s="621"/>
      <c r="DH29" s="621"/>
      <c r="DI29" s="621"/>
      <c r="DJ29" s="621"/>
      <c r="DK29" s="622"/>
      <c r="DL29" s="614">
        <v>4356323</v>
      </c>
      <c r="DM29" s="621"/>
      <c r="DN29" s="621"/>
      <c r="DO29" s="621"/>
      <c r="DP29" s="621"/>
      <c r="DQ29" s="621"/>
      <c r="DR29" s="621"/>
      <c r="DS29" s="621"/>
      <c r="DT29" s="621"/>
      <c r="DU29" s="621"/>
      <c r="DV29" s="622"/>
      <c r="DW29" s="611">
        <v>7.1</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13462637</v>
      </c>
      <c r="S30" s="609"/>
      <c r="T30" s="609"/>
      <c r="U30" s="609"/>
      <c r="V30" s="609"/>
      <c r="W30" s="609"/>
      <c r="X30" s="609"/>
      <c r="Y30" s="610"/>
      <c r="Z30" s="646">
        <v>14.5</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4245868</v>
      </c>
      <c r="CS30" s="609"/>
      <c r="CT30" s="609"/>
      <c r="CU30" s="609"/>
      <c r="CV30" s="609"/>
      <c r="CW30" s="609"/>
      <c r="CX30" s="609"/>
      <c r="CY30" s="610"/>
      <c r="CZ30" s="611">
        <v>4.8</v>
      </c>
      <c r="DA30" s="623"/>
      <c r="DB30" s="623"/>
      <c r="DC30" s="624"/>
      <c r="DD30" s="614">
        <v>4245868</v>
      </c>
      <c r="DE30" s="609"/>
      <c r="DF30" s="609"/>
      <c r="DG30" s="609"/>
      <c r="DH30" s="609"/>
      <c r="DI30" s="609"/>
      <c r="DJ30" s="609"/>
      <c r="DK30" s="610"/>
      <c r="DL30" s="614">
        <v>4245868</v>
      </c>
      <c r="DM30" s="609"/>
      <c r="DN30" s="609"/>
      <c r="DO30" s="609"/>
      <c r="DP30" s="609"/>
      <c r="DQ30" s="609"/>
      <c r="DR30" s="609"/>
      <c r="DS30" s="609"/>
      <c r="DT30" s="609"/>
      <c r="DU30" s="609"/>
      <c r="DV30" s="610"/>
      <c r="DW30" s="611">
        <v>6.9</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99.6</v>
      </c>
      <c r="BH31" s="671"/>
      <c r="BI31" s="671"/>
      <c r="BJ31" s="671"/>
      <c r="BK31" s="671"/>
      <c r="BL31" s="671"/>
      <c r="BM31" s="672">
        <v>98.7</v>
      </c>
      <c r="BN31" s="671"/>
      <c r="BO31" s="671"/>
      <c r="BP31" s="671"/>
      <c r="BQ31" s="673"/>
      <c r="BR31" s="670">
        <v>99.5</v>
      </c>
      <c r="BS31" s="671"/>
      <c r="BT31" s="671"/>
      <c r="BU31" s="671"/>
      <c r="BV31" s="671"/>
      <c r="BW31" s="671"/>
      <c r="BX31" s="672">
        <v>98.3</v>
      </c>
      <c r="BY31" s="671"/>
      <c r="BZ31" s="671"/>
      <c r="CA31" s="671"/>
      <c r="CB31" s="673"/>
      <c r="CD31" s="629"/>
      <c r="CE31" s="630"/>
      <c r="CF31" s="605" t="s">
        <v>300</v>
      </c>
      <c r="CG31" s="606"/>
      <c r="CH31" s="606"/>
      <c r="CI31" s="606"/>
      <c r="CJ31" s="606"/>
      <c r="CK31" s="606"/>
      <c r="CL31" s="606"/>
      <c r="CM31" s="606"/>
      <c r="CN31" s="606"/>
      <c r="CO31" s="606"/>
      <c r="CP31" s="606"/>
      <c r="CQ31" s="607"/>
      <c r="CR31" s="608">
        <v>110455</v>
      </c>
      <c r="CS31" s="621"/>
      <c r="CT31" s="621"/>
      <c r="CU31" s="621"/>
      <c r="CV31" s="621"/>
      <c r="CW31" s="621"/>
      <c r="CX31" s="621"/>
      <c r="CY31" s="622"/>
      <c r="CZ31" s="611">
        <v>0.1</v>
      </c>
      <c r="DA31" s="623"/>
      <c r="DB31" s="623"/>
      <c r="DC31" s="624"/>
      <c r="DD31" s="614">
        <v>110455</v>
      </c>
      <c r="DE31" s="621"/>
      <c r="DF31" s="621"/>
      <c r="DG31" s="621"/>
      <c r="DH31" s="621"/>
      <c r="DI31" s="621"/>
      <c r="DJ31" s="621"/>
      <c r="DK31" s="622"/>
      <c r="DL31" s="614">
        <v>110455</v>
      </c>
      <c r="DM31" s="621"/>
      <c r="DN31" s="621"/>
      <c r="DO31" s="621"/>
      <c r="DP31" s="621"/>
      <c r="DQ31" s="621"/>
      <c r="DR31" s="621"/>
      <c r="DS31" s="621"/>
      <c r="DT31" s="621"/>
      <c r="DU31" s="621"/>
      <c r="DV31" s="622"/>
      <c r="DW31" s="611">
        <v>0.2</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4440713</v>
      </c>
      <c r="S32" s="609"/>
      <c r="T32" s="609"/>
      <c r="U32" s="609"/>
      <c r="V32" s="609"/>
      <c r="W32" s="609"/>
      <c r="X32" s="609"/>
      <c r="Y32" s="610"/>
      <c r="Z32" s="646">
        <v>4.8</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99.5</v>
      </c>
      <c r="BH32" s="621"/>
      <c r="BI32" s="621"/>
      <c r="BJ32" s="621"/>
      <c r="BK32" s="621"/>
      <c r="BL32" s="621"/>
      <c r="BM32" s="612">
        <v>98.2</v>
      </c>
      <c r="BN32" s="621"/>
      <c r="BO32" s="621"/>
      <c r="BP32" s="621"/>
      <c r="BQ32" s="644"/>
      <c r="BR32" s="674">
        <v>99.2</v>
      </c>
      <c r="BS32" s="621"/>
      <c r="BT32" s="621"/>
      <c r="BU32" s="621"/>
      <c r="BV32" s="621"/>
      <c r="BW32" s="621"/>
      <c r="BX32" s="612">
        <v>97.2</v>
      </c>
      <c r="BY32" s="621"/>
      <c r="BZ32" s="621"/>
      <c r="CA32" s="621"/>
      <c r="CB32" s="644"/>
      <c r="CD32" s="631"/>
      <c r="CE32" s="632"/>
      <c r="CF32" s="605" t="s">
        <v>304</v>
      </c>
      <c r="CG32" s="606"/>
      <c r="CH32" s="606"/>
      <c r="CI32" s="606"/>
      <c r="CJ32" s="606"/>
      <c r="CK32" s="606"/>
      <c r="CL32" s="606"/>
      <c r="CM32" s="606"/>
      <c r="CN32" s="606"/>
      <c r="CO32" s="606"/>
      <c r="CP32" s="606"/>
      <c r="CQ32" s="607"/>
      <c r="CR32" s="608">
        <v>20</v>
      </c>
      <c r="CS32" s="609"/>
      <c r="CT32" s="609"/>
      <c r="CU32" s="609"/>
      <c r="CV32" s="609"/>
      <c r="CW32" s="609"/>
      <c r="CX32" s="609"/>
      <c r="CY32" s="610"/>
      <c r="CZ32" s="611">
        <v>0</v>
      </c>
      <c r="DA32" s="623"/>
      <c r="DB32" s="623"/>
      <c r="DC32" s="624"/>
      <c r="DD32" s="614">
        <v>20</v>
      </c>
      <c r="DE32" s="609"/>
      <c r="DF32" s="609"/>
      <c r="DG32" s="609"/>
      <c r="DH32" s="609"/>
      <c r="DI32" s="609"/>
      <c r="DJ32" s="609"/>
      <c r="DK32" s="610"/>
      <c r="DL32" s="614">
        <v>20</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463442</v>
      </c>
      <c r="S33" s="609"/>
      <c r="T33" s="609"/>
      <c r="U33" s="609"/>
      <c r="V33" s="609"/>
      <c r="W33" s="609"/>
      <c r="X33" s="609"/>
      <c r="Y33" s="610"/>
      <c r="Z33" s="646">
        <v>0.5</v>
      </c>
      <c r="AA33" s="646"/>
      <c r="AB33" s="646"/>
      <c r="AC33" s="646"/>
      <c r="AD33" s="647">
        <v>312465</v>
      </c>
      <c r="AE33" s="647"/>
      <c r="AF33" s="647"/>
      <c r="AG33" s="647"/>
      <c r="AH33" s="647"/>
      <c r="AI33" s="647"/>
      <c r="AJ33" s="647"/>
      <c r="AK33" s="647"/>
      <c r="AL33" s="611">
        <v>0.5</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99.8</v>
      </c>
      <c r="BH33" s="593"/>
      <c r="BI33" s="593"/>
      <c r="BJ33" s="593"/>
      <c r="BK33" s="593"/>
      <c r="BL33" s="593"/>
      <c r="BM33" s="639">
        <v>99.4</v>
      </c>
      <c r="BN33" s="593"/>
      <c r="BO33" s="593"/>
      <c r="BP33" s="593"/>
      <c r="BQ33" s="656"/>
      <c r="BR33" s="669">
        <v>99.8</v>
      </c>
      <c r="BS33" s="593"/>
      <c r="BT33" s="593"/>
      <c r="BU33" s="593"/>
      <c r="BV33" s="593"/>
      <c r="BW33" s="593"/>
      <c r="BX33" s="639">
        <v>99.3</v>
      </c>
      <c r="BY33" s="593"/>
      <c r="BZ33" s="593"/>
      <c r="CA33" s="593"/>
      <c r="CB33" s="656"/>
      <c r="CD33" s="605" t="s">
        <v>307</v>
      </c>
      <c r="CE33" s="606"/>
      <c r="CF33" s="606"/>
      <c r="CG33" s="606"/>
      <c r="CH33" s="606"/>
      <c r="CI33" s="606"/>
      <c r="CJ33" s="606"/>
      <c r="CK33" s="606"/>
      <c r="CL33" s="606"/>
      <c r="CM33" s="606"/>
      <c r="CN33" s="606"/>
      <c r="CO33" s="606"/>
      <c r="CP33" s="606"/>
      <c r="CQ33" s="607"/>
      <c r="CR33" s="608">
        <v>38191766</v>
      </c>
      <c r="CS33" s="621"/>
      <c r="CT33" s="621"/>
      <c r="CU33" s="621"/>
      <c r="CV33" s="621"/>
      <c r="CW33" s="621"/>
      <c r="CX33" s="621"/>
      <c r="CY33" s="622"/>
      <c r="CZ33" s="611">
        <v>42.9</v>
      </c>
      <c r="DA33" s="623"/>
      <c r="DB33" s="623"/>
      <c r="DC33" s="624"/>
      <c r="DD33" s="614">
        <v>32684112</v>
      </c>
      <c r="DE33" s="621"/>
      <c r="DF33" s="621"/>
      <c r="DG33" s="621"/>
      <c r="DH33" s="621"/>
      <c r="DI33" s="621"/>
      <c r="DJ33" s="621"/>
      <c r="DK33" s="622"/>
      <c r="DL33" s="614">
        <v>22285015</v>
      </c>
      <c r="DM33" s="621"/>
      <c r="DN33" s="621"/>
      <c r="DO33" s="621"/>
      <c r="DP33" s="621"/>
      <c r="DQ33" s="621"/>
      <c r="DR33" s="621"/>
      <c r="DS33" s="621"/>
      <c r="DT33" s="621"/>
      <c r="DU33" s="621"/>
      <c r="DV33" s="622"/>
      <c r="DW33" s="611">
        <v>36.299999999999997</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1350645</v>
      </c>
      <c r="S34" s="609"/>
      <c r="T34" s="609"/>
      <c r="U34" s="609"/>
      <c r="V34" s="609"/>
      <c r="W34" s="609"/>
      <c r="X34" s="609"/>
      <c r="Y34" s="610"/>
      <c r="Z34" s="646">
        <v>1.5</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20612747</v>
      </c>
      <c r="CS34" s="609"/>
      <c r="CT34" s="609"/>
      <c r="CU34" s="609"/>
      <c r="CV34" s="609"/>
      <c r="CW34" s="609"/>
      <c r="CX34" s="609"/>
      <c r="CY34" s="610"/>
      <c r="CZ34" s="611">
        <v>23.1</v>
      </c>
      <c r="DA34" s="623"/>
      <c r="DB34" s="623"/>
      <c r="DC34" s="624"/>
      <c r="DD34" s="614">
        <v>16971377</v>
      </c>
      <c r="DE34" s="609"/>
      <c r="DF34" s="609"/>
      <c r="DG34" s="609"/>
      <c r="DH34" s="609"/>
      <c r="DI34" s="609"/>
      <c r="DJ34" s="609"/>
      <c r="DK34" s="610"/>
      <c r="DL34" s="614">
        <v>16080828</v>
      </c>
      <c r="DM34" s="609"/>
      <c r="DN34" s="609"/>
      <c r="DO34" s="609"/>
      <c r="DP34" s="609"/>
      <c r="DQ34" s="609"/>
      <c r="DR34" s="609"/>
      <c r="DS34" s="609"/>
      <c r="DT34" s="609"/>
      <c r="DU34" s="609"/>
      <c r="DV34" s="610"/>
      <c r="DW34" s="611">
        <v>26.2</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663292</v>
      </c>
      <c r="S35" s="609"/>
      <c r="T35" s="609"/>
      <c r="U35" s="609"/>
      <c r="V35" s="609"/>
      <c r="W35" s="609"/>
      <c r="X35" s="609"/>
      <c r="Y35" s="610"/>
      <c r="Z35" s="646">
        <v>0.7</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619870</v>
      </c>
      <c r="CS35" s="621"/>
      <c r="CT35" s="621"/>
      <c r="CU35" s="621"/>
      <c r="CV35" s="621"/>
      <c r="CW35" s="621"/>
      <c r="CX35" s="621"/>
      <c r="CY35" s="622"/>
      <c r="CZ35" s="611">
        <v>0.7</v>
      </c>
      <c r="DA35" s="623"/>
      <c r="DB35" s="623"/>
      <c r="DC35" s="624"/>
      <c r="DD35" s="614">
        <v>563124</v>
      </c>
      <c r="DE35" s="621"/>
      <c r="DF35" s="621"/>
      <c r="DG35" s="621"/>
      <c r="DH35" s="621"/>
      <c r="DI35" s="621"/>
      <c r="DJ35" s="621"/>
      <c r="DK35" s="622"/>
      <c r="DL35" s="614">
        <v>563124</v>
      </c>
      <c r="DM35" s="621"/>
      <c r="DN35" s="621"/>
      <c r="DO35" s="621"/>
      <c r="DP35" s="621"/>
      <c r="DQ35" s="621"/>
      <c r="DR35" s="621"/>
      <c r="DS35" s="621"/>
      <c r="DT35" s="621"/>
      <c r="DU35" s="621"/>
      <c r="DV35" s="622"/>
      <c r="DW35" s="611">
        <v>0.9</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2236607</v>
      </c>
      <c r="S36" s="609"/>
      <c r="T36" s="609"/>
      <c r="U36" s="609"/>
      <c r="V36" s="609"/>
      <c r="W36" s="609"/>
      <c r="X36" s="609"/>
      <c r="Y36" s="610"/>
      <c r="Z36" s="646">
        <v>2.4</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4533161</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39963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4581101</v>
      </c>
      <c r="CS36" s="609"/>
      <c r="CT36" s="609"/>
      <c r="CU36" s="609"/>
      <c r="CV36" s="609"/>
      <c r="CW36" s="609"/>
      <c r="CX36" s="609"/>
      <c r="CY36" s="610"/>
      <c r="CZ36" s="611">
        <v>5.0999999999999996</v>
      </c>
      <c r="DA36" s="623"/>
      <c r="DB36" s="623"/>
      <c r="DC36" s="624"/>
      <c r="DD36" s="614">
        <v>3981003</v>
      </c>
      <c r="DE36" s="609"/>
      <c r="DF36" s="609"/>
      <c r="DG36" s="609"/>
      <c r="DH36" s="609"/>
      <c r="DI36" s="609"/>
      <c r="DJ36" s="609"/>
      <c r="DK36" s="610"/>
      <c r="DL36" s="614">
        <v>3076716</v>
      </c>
      <c r="DM36" s="609"/>
      <c r="DN36" s="609"/>
      <c r="DO36" s="609"/>
      <c r="DP36" s="609"/>
      <c r="DQ36" s="609"/>
      <c r="DR36" s="609"/>
      <c r="DS36" s="609"/>
      <c r="DT36" s="609"/>
      <c r="DU36" s="609"/>
      <c r="DV36" s="610"/>
      <c r="DW36" s="611">
        <v>5</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1543578</v>
      </c>
      <c r="S37" s="609"/>
      <c r="T37" s="609"/>
      <c r="U37" s="609"/>
      <c r="V37" s="609"/>
      <c r="W37" s="609"/>
      <c r="X37" s="609"/>
      <c r="Y37" s="610"/>
      <c r="Z37" s="646">
        <v>1.7</v>
      </c>
      <c r="AA37" s="646"/>
      <c r="AB37" s="646"/>
      <c r="AC37" s="646"/>
      <c r="AD37" s="647">
        <v>6519</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297500</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-390289</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20685</v>
      </c>
      <c r="CS37" s="621"/>
      <c r="CT37" s="621"/>
      <c r="CU37" s="621"/>
      <c r="CV37" s="621"/>
      <c r="CW37" s="621"/>
      <c r="CX37" s="621"/>
      <c r="CY37" s="622"/>
      <c r="CZ37" s="611">
        <v>0</v>
      </c>
      <c r="DA37" s="623"/>
      <c r="DB37" s="623"/>
      <c r="DC37" s="624"/>
      <c r="DD37" s="614">
        <v>20529</v>
      </c>
      <c r="DE37" s="621"/>
      <c r="DF37" s="621"/>
      <c r="DG37" s="621"/>
      <c r="DH37" s="621"/>
      <c r="DI37" s="621"/>
      <c r="DJ37" s="621"/>
      <c r="DK37" s="622"/>
      <c r="DL37" s="614">
        <v>20529</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5247200</v>
      </c>
      <c r="S38" s="609"/>
      <c r="T38" s="609"/>
      <c r="U38" s="609"/>
      <c r="V38" s="609"/>
      <c r="W38" s="609"/>
      <c r="X38" s="609"/>
      <c r="Y38" s="610"/>
      <c r="Z38" s="646">
        <v>5.7</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238009</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16795</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4295152</v>
      </c>
      <c r="CS38" s="609"/>
      <c r="CT38" s="609"/>
      <c r="CU38" s="609"/>
      <c r="CV38" s="609"/>
      <c r="CW38" s="609"/>
      <c r="CX38" s="609"/>
      <c r="CY38" s="610"/>
      <c r="CZ38" s="611">
        <v>4.8</v>
      </c>
      <c r="DA38" s="623"/>
      <c r="DB38" s="623"/>
      <c r="DC38" s="624"/>
      <c r="DD38" s="614">
        <v>3688193</v>
      </c>
      <c r="DE38" s="609"/>
      <c r="DF38" s="609"/>
      <c r="DG38" s="609"/>
      <c r="DH38" s="609"/>
      <c r="DI38" s="609"/>
      <c r="DJ38" s="609"/>
      <c r="DK38" s="610"/>
      <c r="DL38" s="614">
        <v>2562325</v>
      </c>
      <c r="DM38" s="609"/>
      <c r="DN38" s="609"/>
      <c r="DO38" s="609"/>
      <c r="DP38" s="609"/>
      <c r="DQ38" s="609"/>
      <c r="DR38" s="609"/>
      <c r="DS38" s="609"/>
      <c r="DT38" s="609"/>
      <c r="DU38" s="609"/>
      <c r="DV38" s="610"/>
      <c r="DW38" s="611">
        <v>4.2</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23291</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7574288</v>
      </c>
      <c r="CS39" s="621"/>
      <c r="CT39" s="621"/>
      <c r="CU39" s="621"/>
      <c r="CV39" s="621"/>
      <c r="CW39" s="621"/>
      <c r="CX39" s="621"/>
      <c r="CY39" s="622"/>
      <c r="CZ39" s="611">
        <v>8.5</v>
      </c>
      <c r="DA39" s="623"/>
      <c r="DB39" s="623"/>
      <c r="DC39" s="624"/>
      <c r="DD39" s="614">
        <v>7423385</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131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508608</v>
      </c>
      <c r="CS40" s="609"/>
      <c r="CT40" s="609"/>
      <c r="CU40" s="609"/>
      <c r="CV40" s="609"/>
      <c r="CW40" s="609"/>
      <c r="CX40" s="609"/>
      <c r="CY40" s="610"/>
      <c r="CZ40" s="611">
        <v>0.6</v>
      </c>
      <c r="DA40" s="623"/>
      <c r="DB40" s="623"/>
      <c r="DC40" s="624"/>
      <c r="DD40" s="614">
        <v>57030</v>
      </c>
      <c r="DE40" s="609"/>
      <c r="DF40" s="609"/>
      <c r="DG40" s="609"/>
      <c r="DH40" s="609"/>
      <c r="DI40" s="609"/>
      <c r="DJ40" s="609"/>
      <c r="DK40" s="610"/>
      <c r="DL40" s="614">
        <v>2022</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92851391</v>
      </c>
      <c r="S41" s="633"/>
      <c r="T41" s="633"/>
      <c r="U41" s="633"/>
      <c r="V41" s="633"/>
      <c r="W41" s="633"/>
      <c r="X41" s="633"/>
      <c r="Y41" s="636"/>
      <c r="Z41" s="637">
        <v>100</v>
      </c>
      <c r="AA41" s="637"/>
      <c r="AB41" s="637"/>
      <c r="AC41" s="637"/>
      <c r="AD41" s="638">
        <v>61358649</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1348297</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2649355</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314</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13773892</v>
      </c>
      <c r="CS42" s="621"/>
      <c r="CT42" s="621"/>
      <c r="CU42" s="621"/>
      <c r="CV42" s="621"/>
      <c r="CW42" s="621"/>
      <c r="CX42" s="621"/>
      <c r="CY42" s="622"/>
      <c r="CZ42" s="611">
        <v>15.5</v>
      </c>
      <c r="DA42" s="623"/>
      <c r="DB42" s="623"/>
      <c r="DC42" s="624"/>
      <c r="DD42" s="614">
        <v>4119556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468277</v>
      </c>
      <c r="CS43" s="621"/>
      <c r="CT43" s="621"/>
      <c r="CU43" s="621"/>
      <c r="CV43" s="621"/>
      <c r="CW43" s="621"/>
      <c r="CX43" s="621"/>
      <c r="CY43" s="622"/>
      <c r="CZ43" s="611">
        <v>0.5</v>
      </c>
      <c r="DA43" s="623"/>
      <c r="DB43" s="623"/>
      <c r="DC43" s="624"/>
      <c r="DD43" s="614">
        <v>468277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13773892</v>
      </c>
      <c r="CS44" s="609"/>
      <c r="CT44" s="609"/>
      <c r="CU44" s="609"/>
      <c r="CV44" s="609"/>
      <c r="CW44" s="609"/>
      <c r="CX44" s="609"/>
      <c r="CY44" s="610"/>
      <c r="CZ44" s="611">
        <v>15.5</v>
      </c>
      <c r="DA44" s="612"/>
      <c r="DB44" s="612"/>
      <c r="DC44" s="613"/>
      <c r="DD44" s="614">
        <v>4119556</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4741479</v>
      </c>
      <c r="CS45" s="621"/>
      <c r="CT45" s="621"/>
      <c r="CU45" s="621"/>
      <c r="CV45" s="621"/>
      <c r="CW45" s="621"/>
      <c r="CX45" s="621"/>
      <c r="CY45" s="622"/>
      <c r="CZ45" s="611">
        <v>5.3</v>
      </c>
      <c r="DA45" s="623"/>
      <c r="DB45" s="623"/>
      <c r="DC45" s="624"/>
      <c r="DD45" s="614">
        <v>7125</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9019714</v>
      </c>
      <c r="CS46" s="609"/>
      <c r="CT46" s="609"/>
      <c r="CU46" s="609"/>
      <c r="CV46" s="609"/>
      <c r="CW46" s="609"/>
      <c r="CX46" s="609"/>
      <c r="CY46" s="610"/>
      <c r="CZ46" s="611">
        <v>10.1</v>
      </c>
      <c r="DA46" s="612"/>
      <c r="DB46" s="612"/>
      <c r="DC46" s="613"/>
      <c r="DD46" s="614">
        <v>4099732</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89070237</v>
      </c>
      <c r="CS49" s="593"/>
      <c r="CT49" s="593"/>
      <c r="CU49" s="593"/>
      <c r="CV49" s="593"/>
      <c r="CW49" s="593"/>
      <c r="CX49" s="593"/>
      <c r="CY49" s="594"/>
      <c r="CZ49" s="595">
        <v>100</v>
      </c>
      <c r="DA49" s="596"/>
      <c r="DB49" s="596"/>
      <c r="DC49" s="597"/>
      <c r="DD49" s="598">
        <v>61686310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7aJpZmDnfgweCF3alVQMe0GDVkARNpWY8bO1q19ELbkx3xqZappy9gF/31cuNHw0XC06VSkNivAEu6ittTOA2g==" saltValue="vrPSooHRS5ms30ObLFBjS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8" t="s">
        <v>352</v>
      </c>
      <c r="B2" s="1078"/>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8"/>
      <c r="AP2" s="1078"/>
      <c r="AQ2" s="1078"/>
      <c r="AR2" s="1078"/>
      <c r="AS2" s="1078"/>
      <c r="AT2" s="1078"/>
      <c r="AU2" s="1078"/>
      <c r="AV2" s="1078"/>
      <c r="AW2" s="1078"/>
      <c r="AX2" s="1078"/>
      <c r="AY2" s="1078"/>
      <c r="AZ2" s="1078"/>
      <c r="BA2" s="1078"/>
      <c r="BB2" s="1078"/>
      <c r="BC2" s="1078"/>
      <c r="BD2" s="1078"/>
      <c r="BE2" s="1078"/>
      <c r="BF2" s="1078"/>
      <c r="BG2" s="1078"/>
      <c r="BH2" s="1078"/>
      <c r="BI2" s="107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9" t="s">
        <v>353</v>
      </c>
      <c r="DK2" s="1080"/>
      <c r="DL2" s="1080"/>
      <c r="DM2" s="1080"/>
      <c r="DN2" s="1080"/>
      <c r="DO2" s="1081"/>
      <c r="DP2" s="210"/>
      <c r="DQ2" s="1079" t="s">
        <v>354</v>
      </c>
      <c r="DR2" s="1080"/>
      <c r="DS2" s="1080"/>
      <c r="DT2" s="1080"/>
      <c r="DU2" s="1080"/>
      <c r="DV2" s="1080"/>
      <c r="DW2" s="1080"/>
      <c r="DX2" s="1080"/>
      <c r="DY2" s="1080"/>
      <c r="DZ2" s="108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2"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2" t="s">
        <v>371</v>
      </c>
      <c r="DH5" s="1073"/>
      <c r="DI5" s="1073"/>
      <c r="DJ5" s="1073"/>
      <c r="DK5" s="1074"/>
      <c r="DL5" s="1072" t="s">
        <v>372</v>
      </c>
      <c r="DM5" s="1073"/>
      <c r="DN5" s="1073"/>
      <c r="DO5" s="1073"/>
      <c r="DP5" s="1074"/>
      <c r="DQ5" s="988" t="s">
        <v>373</v>
      </c>
      <c r="DR5" s="989"/>
      <c r="DS5" s="989"/>
      <c r="DT5" s="989"/>
      <c r="DU5" s="990"/>
      <c r="DV5" s="988" t="s">
        <v>364</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3"/>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5"/>
      <c r="DH6" s="1076"/>
      <c r="DI6" s="1076"/>
      <c r="DJ6" s="1076"/>
      <c r="DK6" s="1077"/>
      <c r="DL6" s="1075"/>
      <c r="DM6" s="1076"/>
      <c r="DN6" s="1076"/>
      <c r="DO6" s="1076"/>
      <c r="DP6" s="1077"/>
      <c r="DQ6" s="991"/>
      <c r="DR6" s="992"/>
      <c r="DS6" s="992"/>
      <c r="DT6" s="992"/>
      <c r="DU6" s="993"/>
      <c r="DV6" s="991"/>
      <c r="DW6" s="992"/>
      <c r="DX6" s="992"/>
      <c r="DY6" s="992"/>
      <c r="DZ6" s="1003"/>
      <c r="EA6" s="216"/>
    </row>
    <row r="7" spans="1:131" s="217" customFormat="1" ht="26.25" customHeight="1" thickTop="1" x14ac:dyDescent="0.15">
      <c r="A7" s="218">
        <v>1</v>
      </c>
      <c r="B7" s="1034" t="s">
        <v>374</v>
      </c>
      <c r="C7" s="1035"/>
      <c r="D7" s="1035"/>
      <c r="E7" s="1035"/>
      <c r="F7" s="1035"/>
      <c r="G7" s="1035"/>
      <c r="H7" s="1035"/>
      <c r="I7" s="1035"/>
      <c r="J7" s="1035"/>
      <c r="K7" s="1035"/>
      <c r="L7" s="1035"/>
      <c r="M7" s="1035"/>
      <c r="N7" s="1035"/>
      <c r="O7" s="1035"/>
      <c r="P7" s="1036"/>
      <c r="Q7" s="1090">
        <v>92665</v>
      </c>
      <c r="R7" s="1091"/>
      <c r="S7" s="1091"/>
      <c r="T7" s="1091"/>
      <c r="U7" s="1091"/>
      <c r="V7" s="1091">
        <v>88894</v>
      </c>
      <c r="W7" s="1091"/>
      <c r="X7" s="1091"/>
      <c r="Y7" s="1091"/>
      <c r="Z7" s="1091"/>
      <c r="AA7" s="1091">
        <v>3770</v>
      </c>
      <c r="AB7" s="1091"/>
      <c r="AC7" s="1091"/>
      <c r="AD7" s="1091"/>
      <c r="AE7" s="1092"/>
      <c r="AF7" s="1093">
        <v>2364</v>
      </c>
      <c r="AG7" s="1094"/>
      <c r="AH7" s="1094"/>
      <c r="AI7" s="1094"/>
      <c r="AJ7" s="1095"/>
      <c r="AK7" s="1096">
        <v>632</v>
      </c>
      <c r="AL7" s="1097"/>
      <c r="AM7" s="1097"/>
      <c r="AN7" s="1097"/>
      <c r="AO7" s="1097"/>
      <c r="AP7" s="1097">
        <v>29336</v>
      </c>
      <c r="AQ7" s="1097"/>
      <c r="AR7" s="1097"/>
      <c r="AS7" s="1097"/>
      <c r="AT7" s="1097"/>
      <c r="AU7" s="1098"/>
      <c r="AV7" s="1098"/>
      <c r="AW7" s="1098"/>
      <c r="AX7" s="1098"/>
      <c r="AY7" s="1099"/>
      <c r="AZ7" s="214"/>
      <c r="BA7" s="214"/>
      <c r="BB7" s="214"/>
      <c r="BC7" s="214"/>
      <c r="BD7" s="214"/>
      <c r="BE7" s="215"/>
      <c r="BF7" s="215"/>
      <c r="BG7" s="215"/>
      <c r="BH7" s="215"/>
      <c r="BI7" s="215"/>
      <c r="BJ7" s="215"/>
      <c r="BK7" s="215"/>
      <c r="BL7" s="215"/>
      <c r="BM7" s="215"/>
      <c r="BN7" s="215"/>
      <c r="BO7" s="215"/>
      <c r="BP7" s="215"/>
      <c r="BQ7" s="218">
        <v>1</v>
      </c>
      <c r="BR7" s="219"/>
      <c r="BS7" s="1087" t="s">
        <v>549</v>
      </c>
      <c r="BT7" s="1088"/>
      <c r="BU7" s="1088"/>
      <c r="BV7" s="1088"/>
      <c r="BW7" s="1088"/>
      <c r="BX7" s="1088"/>
      <c r="BY7" s="1088"/>
      <c r="BZ7" s="1088"/>
      <c r="CA7" s="1088"/>
      <c r="CB7" s="1088"/>
      <c r="CC7" s="1088"/>
      <c r="CD7" s="1088"/>
      <c r="CE7" s="1088"/>
      <c r="CF7" s="1088"/>
      <c r="CG7" s="1100"/>
      <c r="CH7" s="1084">
        <v>-15</v>
      </c>
      <c r="CI7" s="1085"/>
      <c r="CJ7" s="1085"/>
      <c r="CK7" s="1085"/>
      <c r="CL7" s="1086"/>
      <c r="CM7" s="1084">
        <v>561</v>
      </c>
      <c r="CN7" s="1085"/>
      <c r="CO7" s="1085"/>
      <c r="CP7" s="1085"/>
      <c r="CQ7" s="1086"/>
      <c r="CR7" s="1084">
        <v>30</v>
      </c>
      <c r="CS7" s="1085"/>
      <c r="CT7" s="1085"/>
      <c r="CU7" s="1085"/>
      <c r="CV7" s="1086"/>
      <c r="CW7" s="1084">
        <v>0</v>
      </c>
      <c r="CX7" s="1085"/>
      <c r="CY7" s="1085"/>
      <c r="CZ7" s="1085"/>
      <c r="DA7" s="1086"/>
      <c r="DB7" s="1084">
        <v>0</v>
      </c>
      <c r="DC7" s="1085"/>
      <c r="DD7" s="1085"/>
      <c r="DE7" s="1085"/>
      <c r="DF7" s="1086"/>
      <c r="DG7" s="1084" t="s">
        <v>548</v>
      </c>
      <c r="DH7" s="1085"/>
      <c r="DI7" s="1085"/>
      <c r="DJ7" s="1085"/>
      <c r="DK7" s="1086"/>
      <c r="DL7" s="1084" t="s">
        <v>548</v>
      </c>
      <c r="DM7" s="1085"/>
      <c r="DN7" s="1085"/>
      <c r="DO7" s="1085"/>
      <c r="DP7" s="1086"/>
      <c r="DQ7" s="1084" t="s">
        <v>548</v>
      </c>
      <c r="DR7" s="1085"/>
      <c r="DS7" s="1085"/>
      <c r="DT7" s="1085"/>
      <c r="DU7" s="1086"/>
      <c r="DV7" s="1087"/>
      <c r="DW7" s="1088"/>
      <c r="DX7" s="1088"/>
      <c r="DY7" s="1088"/>
      <c r="DZ7" s="1089"/>
      <c r="EA7" s="216"/>
    </row>
    <row r="8" spans="1:131" s="217" customFormat="1" ht="26.25" customHeight="1" x14ac:dyDescent="0.15">
      <c r="A8" s="220">
        <v>2</v>
      </c>
      <c r="B8" s="1017" t="s">
        <v>375</v>
      </c>
      <c r="C8" s="1018"/>
      <c r="D8" s="1018"/>
      <c r="E8" s="1018"/>
      <c r="F8" s="1018"/>
      <c r="G8" s="1018"/>
      <c r="H8" s="1018"/>
      <c r="I8" s="1018"/>
      <c r="J8" s="1018"/>
      <c r="K8" s="1018"/>
      <c r="L8" s="1018"/>
      <c r="M8" s="1018"/>
      <c r="N8" s="1018"/>
      <c r="O8" s="1018"/>
      <c r="P8" s="1019"/>
      <c r="Q8" s="1025">
        <v>349</v>
      </c>
      <c r="R8" s="1026"/>
      <c r="S8" s="1026"/>
      <c r="T8" s="1026"/>
      <c r="U8" s="1026"/>
      <c r="V8" s="1026">
        <v>338</v>
      </c>
      <c r="W8" s="1026"/>
      <c r="X8" s="1026"/>
      <c r="Y8" s="1026"/>
      <c r="Z8" s="1026"/>
      <c r="AA8" s="1026">
        <v>11</v>
      </c>
      <c r="AB8" s="1026"/>
      <c r="AC8" s="1026"/>
      <c r="AD8" s="1026"/>
      <c r="AE8" s="1027"/>
      <c r="AF8" s="1022">
        <v>11</v>
      </c>
      <c r="AG8" s="1023"/>
      <c r="AH8" s="1023"/>
      <c r="AI8" s="1023"/>
      <c r="AJ8" s="1024"/>
      <c r="AK8" s="1068">
        <v>117</v>
      </c>
      <c r="AL8" s="1069"/>
      <c r="AM8" s="1069"/>
      <c r="AN8" s="1069"/>
      <c r="AO8" s="1069"/>
      <c r="AP8" s="1069" t="s">
        <v>548</v>
      </c>
      <c r="AQ8" s="1069"/>
      <c r="AR8" s="1069"/>
      <c r="AS8" s="1069"/>
      <c r="AT8" s="1069"/>
      <c r="AU8" s="1070"/>
      <c r="AV8" s="1070"/>
      <c r="AW8" s="1070"/>
      <c r="AX8" s="1070"/>
      <c r="AY8" s="1071"/>
      <c r="AZ8" s="214"/>
      <c r="BA8" s="214"/>
      <c r="BB8" s="214"/>
      <c r="BC8" s="214"/>
      <c r="BD8" s="214"/>
      <c r="BE8" s="215"/>
      <c r="BF8" s="215"/>
      <c r="BG8" s="215"/>
      <c r="BH8" s="215"/>
      <c r="BI8" s="215"/>
      <c r="BJ8" s="215"/>
      <c r="BK8" s="215"/>
      <c r="BL8" s="215"/>
      <c r="BM8" s="215"/>
      <c r="BN8" s="215"/>
      <c r="BO8" s="215"/>
      <c r="BP8" s="215"/>
      <c r="BQ8" s="220">
        <v>2</v>
      </c>
      <c r="BR8" s="221"/>
      <c r="BS8" s="979" t="s">
        <v>550</v>
      </c>
      <c r="BT8" s="980"/>
      <c r="BU8" s="980"/>
      <c r="BV8" s="980"/>
      <c r="BW8" s="980"/>
      <c r="BX8" s="980"/>
      <c r="BY8" s="980"/>
      <c r="BZ8" s="980"/>
      <c r="CA8" s="980"/>
      <c r="CB8" s="980"/>
      <c r="CC8" s="980"/>
      <c r="CD8" s="980"/>
      <c r="CE8" s="980"/>
      <c r="CF8" s="980"/>
      <c r="CG8" s="1001"/>
      <c r="CH8" s="976">
        <v>0</v>
      </c>
      <c r="CI8" s="977"/>
      <c r="CJ8" s="977"/>
      <c r="CK8" s="977"/>
      <c r="CL8" s="978"/>
      <c r="CM8" s="976">
        <v>348</v>
      </c>
      <c r="CN8" s="977"/>
      <c r="CO8" s="977"/>
      <c r="CP8" s="977"/>
      <c r="CQ8" s="978"/>
      <c r="CR8" s="976">
        <v>10</v>
      </c>
      <c r="CS8" s="977"/>
      <c r="CT8" s="977"/>
      <c r="CU8" s="977"/>
      <c r="CV8" s="978"/>
      <c r="CW8" s="976">
        <v>0</v>
      </c>
      <c r="CX8" s="977"/>
      <c r="CY8" s="977"/>
      <c r="CZ8" s="977"/>
      <c r="DA8" s="978"/>
      <c r="DB8" s="976">
        <v>0</v>
      </c>
      <c r="DC8" s="977"/>
      <c r="DD8" s="977"/>
      <c r="DE8" s="977"/>
      <c r="DF8" s="978"/>
      <c r="DG8" s="976" t="s">
        <v>548</v>
      </c>
      <c r="DH8" s="977"/>
      <c r="DI8" s="977"/>
      <c r="DJ8" s="977"/>
      <c r="DK8" s="978"/>
      <c r="DL8" s="976" t="s">
        <v>548</v>
      </c>
      <c r="DM8" s="977"/>
      <c r="DN8" s="977"/>
      <c r="DO8" s="977"/>
      <c r="DP8" s="978"/>
      <c r="DQ8" s="976">
        <v>0</v>
      </c>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8"/>
      <c r="AL9" s="1069"/>
      <c r="AM9" s="1069"/>
      <c r="AN9" s="1069"/>
      <c r="AO9" s="1069"/>
      <c r="AP9" s="1069"/>
      <c r="AQ9" s="1069"/>
      <c r="AR9" s="1069"/>
      <c r="AS9" s="1069"/>
      <c r="AT9" s="1069"/>
      <c r="AU9" s="1070"/>
      <c r="AV9" s="1070"/>
      <c r="AW9" s="1070"/>
      <c r="AX9" s="1070"/>
      <c r="AY9" s="1071"/>
      <c r="AZ9" s="214"/>
      <c r="BA9" s="214"/>
      <c r="BB9" s="214"/>
      <c r="BC9" s="214"/>
      <c r="BD9" s="214"/>
      <c r="BE9" s="215"/>
      <c r="BF9" s="215"/>
      <c r="BG9" s="215"/>
      <c r="BH9" s="215"/>
      <c r="BI9" s="215"/>
      <c r="BJ9" s="215"/>
      <c r="BK9" s="215"/>
      <c r="BL9" s="215"/>
      <c r="BM9" s="215"/>
      <c r="BN9" s="215"/>
      <c r="BO9" s="215"/>
      <c r="BP9" s="215"/>
      <c r="BQ9" s="220">
        <v>3</v>
      </c>
      <c r="BR9" s="221"/>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8"/>
      <c r="AL10" s="1069"/>
      <c r="AM10" s="1069"/>
      <c r="AN10" s="1069"/>
      <c r="AO10" s="1069"/>
      <c r="AP10" s="1069"/>
      <c r="AQ10" s="1069"/>
      <c r="AR10" s="1069"/>
      <c r="AS10" s="1069"/>
      <c r="AT10" s="1069"/>
      <c r="AU10" s="1070"/>
      <c r="AV10" s="1070"/>
      <c r="AW10" s="1070"/>
      <c r="AX10" s="1070"/>
      <c r="AY10" s="1071"/>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8"/>
      <c r="AL11" s="1069"/>
      <c r="AM11" s="1069"/>
      <c r="AN11" s="1069"/>
      <c r="AO11" s="1069"/>
      <c r="AP11" s="1069"/>
      <c r="AQ11" s="1069"/>
      <c r="AR11" s="1069"/>
      <c r="AS11" s="1069"/>
      <c r="AT11" s="1069"/>
      <c r="AU11" s="1070"/>
      <c r="AV11" s="1070"/>
      <c r="AW11" s="1070"/>
      <c r="AX11" s="1070"/>
      <c r="AY11" s="1071"/>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8"/>
      <c r="AL12" s="1069"/>
      <c r="AM12" s="1069"/>
      <c r="AN12" s="1069"/>
      <c r="AO12" s="1069"/>
      <c r="AP12" s="1069"/>
      <c r="AQ12" s="1069"/>
      <c r="AR12" s="1069"/>
      <c r="AS12" s="1069"/>
      <c r="AT12" s="1069"/>
      <c r="AU12" s="1070"/>
      <c r="AV12" s="1070"/>
      <c r="AW12" s="1070"/>
      <c r="AX12" s="1070"/>
      <c r="AY12" s="1071"/>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8"/>
      <c r="AL13" s="1069"/>
      <c r="AM13" s="1069"/>
      <c r="AN13" s="1069"/>
      <c r="AO13" s="1069"/>
      <c r="AP13" s="1069"/>
      <c r="AQ13" s="1069"/>
      <c r="AR13" s="1069"/>
      <c r="AS13" s="1069"/>
      <c r="AT13" s="1069"/>
      <c r="AU13" s="1070"/>
      <c r="AV13" s="1070"/>
      <c r="AW13" s="1070"/>
      <c r="AX13" s="1070"/>
      <c r="AY13" s="1071"/>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8"/>
      <c r="AL14" s="1069"/>
      <c r="AM14" s="1069"/>
      <c r="AN14" s="1069"/>
      <c r="AO14" s="1069"/>
      <c r="AP14" s="1069"/>
      <c r="AQ14" s="1069"/>
      <c r="AR14" s="1069"/>
      <c r="AS14" s="1069"/>
      <c r="AT14" s="1069"/>
      <c r="AU14" s="1070"/>
      <c r="AV14" s="1070"/>
      <c r="AW14" s="1070"/>
      <c r="AX14" s="1070"/>
      <c r="AY14" s="1071"/>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8"/>
      <c r="AL15" s="1069"/>
      <c r="AM15" s="1069"/>
      <c r="AN15" s="1069"/>
      <c r="AO15" s="1069"/>
      <c r="AP15" s="1069"/>
      <c r="AQ15" s="1069"/>
      <c r="AR15" s="1069"/>
      <c r="AS15" s="1069"/>
      <c r="AT15" s="1069"/>
      <c r="AU15" s="1070"/>
      <c r="AV15" s="1070"/>
      <c r="AW15" s="1070"/>
      <c r="AX15" s="1070"/>
      <c r="AY15" s="1071"/>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8"/>
      <c r="AL16" s="1069"/>
      <c r="AM16" s="1069"/>
      <c r="AN16" s="1069"/>
      <c r="AO16" s="1069"/>
      <c r="AP16" s="1069"/>
      <c r="AQ16" s="1069"/>
      <c r="AR16" s="1069"/>
      <c r="AS16" s="1069"/>
      <c r="AT16" s="1069"/>
      <c r="AU16" s="1070"/>
      <c r="AV16" s="1070"/>
      <c r="AW16" s="1070"/>
      <c r="AX16" s="1070"/>
      <c r="AY16" s="1071"/>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8"/>
      <c r="AL17" s="1069"/>
      <c r="AM17" s="1069"/>
      <c r="AN17" s="1069"/>
      <c r="AO17" s="1069"/>
      <c r="AP17" s="1069"/>
      <c r="AQ17" s="1069"/>
      <c r="AR17" s="1069"/>
      <c r="AS17" s="1069"/>
      <c r="AT17" s="1069"/>
      <c r="AU17" s="1070"/>
      <c r="AV17" s="1070"/>
      <c r="AW17" s="1070"/>
      <c r="AX17" s="1070"/>
      <c r="AY17" s="1071"/>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8"/>
      <c r="AL18" s="1069"/>
      <c r="AM18" s="1069"/>
      <c r="AN18" s="1069"/>
      <c r="AO18" s="1069"/>
      <c r="AP18" s="1069"/>
      <c r="AQ18" s="1069"/>
      <c r="AR18" s="1069"/>
      <c r="AS18" s="1069"/>
      <c r="AT18" s="1069"/>
      <c r="AU18" s="1070"/>
      <c r="AV18" s="1070"/>
      <c r="AW18" s="1070"/>
      <c r="AX18" s="1070"/>
      <c r="AY18" s="1071"/>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8"/>
      <c r="AL19" s="1069"/>
      <c r="AM19" s="1069"/>
      <c r="AN19" s="1069"/>
      <c r="AO19" s="1069"/>
      <c r="AP19" s="1069"/>
      <c r="AQ19" s="1069"/>
      <c r="AR19" s="1069"/>
      <c r="AS19" s="1069"/>
      <c r="AT19" s="1069"/>
      <c r="AU19" s="1070"/>
      <c r="AV19" s="1070"/>
      <c r="AW19" s="1070"/>
      <c r="AX19" s="1070"/>
      <c r="AY19" s="1071"/>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8"/>
      <c r="AL20" s="1069"/>
      <c r="AM20" s="1069"/>
      <c r="AN20" s="1069"/>
      <c r="AO20" s="1069"/>
      <c r="AP20" s="1069"/>
      <c r="AQ20" s="1069"/>
      <c r="AR20" s="1069"/>
      <c r="AS20" s="1069"/>
      <c r="AT20" s="1069"/>
      <c r="AU20" s="1070"/>
      <c r="AV20" s="1070"/>
      <c r="AW20" s="1070"/>
      <c r="AX20" s="1070"/>
      <c r="AY20" s="1071"/>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8"/>
      <c r="AL21" s="1069"/>
      <c r="AM21" s="1069"/>
      <c r="AN21" s="1069"/>
      <c r="AO21" s="1069"/>
      <c r="AP21" s="1069"/>
      <c r="AQ21" s="1069"/>
      <c r="AR21" s="1069"/>
      <c r="AS21" s="1069"/>
      <c r="AT21" s="1069"/>
      <c r="AU21" s="1070"/>
      <c r="AV21" s="1070"/>
      <c r="AW21" s="1070"/>
      <c r="AX21" s="1070"/>
      <c r="AY21" s="1071"/>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1"/>
      <c r="R22" s="1062"/>
      <c r="S22" s="1062"/>
      <c r="T22" s="1062"/>
      <c r="U22" s="1062"/>
      <c r="V22" s="1062"/>
      <c r="W22" s="1062"/>
      <c r="X22" s="1062"/>
      <c r="Y22" s="1062"/>
      <c r="Z22" s="1062"/>
      <c r="AA22" s="1062"/>
      <c r="AB22" s="1062"/>
      <c r="AC22" s="1062"/>
      <c r="AD22" s="1062"/>
      <c r="AE22" s="1063"/>
      <c r="AF22" s="1022"/>
      <c r="AG22" s="1023"/>
      <c r="AH22" s="1023"/>
      <c r="AI22" s="1023"/>
      <c r="AJ22" s="1024"/>
      <c r="AK22" s="1064"/>
      <c r="AL22" s="1065"/>
      <c r="AM22" s="1065"/>
      <c r="AN22" s="1065"/>
      <c r="AO22" s="1065"/>
      <c r="AP22" s="1065"/>
      <c r="AQ22" s="1065"/>
      <c r="AR22" s="1065"/>
      <c r="AS22" s="1065"/>
      <c r="AT22" s="1065"/>
      <c r="AU22" s="1066"/>
      <c r="AV22" s="1066"/>
      <c r="AW22" s="1066"/>
      <c r="AX22" s="1066"/>
      <c r="AY22" s="1067"/>
      <c r="AZ22" s="1015" t="s">
        <v>376</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377</v>
      </c>
      <c r="B23" s="924" t="s">
        <v>378</v>
      </c>
      <c r="C23" s="925"/>
      <c r="D23" s="925"/>
      <c r="E23" s="925"/>
      <c r="F23" s="925"/>
      <c r="G23" s="925"/>
      <c r="H23" s="925"/>
      <c r="I23" s="925"/>
      <c r="J23" s="925"/>
      <c r="K23" s="925"/>
      <c r="L23" s="925"/>
      <c r="M23" s="925"/>
      <c r="N23" s="925"/>
      <c r="O23" s="925"/>
      <c r="P23" s="935"/>
      <c r="Q23" s="1054">
        <v>92927</v>
      </c>
      <c r="R23" s="1048"/>
      <c r="S23" s="1048"/>
      <c r="T23" s="1048"/>
      <c r="U23" s="1048"/>
      <c r="V23" s="1055">
        <v>89146</v>
      </c>
      <c r="W23" s="1052"/>
      <c r="X23" s="1052"/>
      <c r="Y23" s="1052"/>
      <c r="Z23" s="1056"/>
      <c r="AA23" s="1055">
        <f t="shared" ref="AA23" si="0">SUM(AA7:AE8)</f>
        <v>3781</v>
      </c>
      <c r="AB23" s="1052"/>
      <c r="AC23" s="1052"/>
      <c r="AD23" s="1052"/>
      <c r="AE23" s="1053"/>
      <c r="AF23" s="1057">
        <f t="shared" ref="AF23" si="1">SUM(AF7:AJ8)</f>
        <v>2375</v>
      </c>
      <c r="AG23" s="1048"/>
      <c r="AH23" s="1048"/>
      <c r="AI23" s="1048"/>
      <c r="AJ23" s="1058"/>
      <c r="AK23" s="1059"/>
      <c r="AL23" s="1060"/>
      <c r="AM23" s="1060"/>
      <c r="AN23" s="1060"/>
      <c r="AO23" s="1060"/>
      <c r="AP23" s="1048">
        <f t="shared" ref="AP23" si="2">SUM(AP7:AT8)</f>
        <v>29336</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389</v>
      </c>
      <c r="C28" s="1035"/>
      <c r="D28" s="1035"/>
      <c r="E28" s="1035"/>
      <c r="F28" s="1035"/>
      <c r="G28" s="1035"/>
      <c r="H28" s="1035"/>
      <c r="I28" s="1035"/>
      <c r="J28" s="1035"/>
      <c r="K28" s="1035"/>
      <c r="L28" s="1035"/>
      <c r="M28" s="1035"/>
      <c r="N28" s="1035"/>
      <c r="O28" s="1035"/>
      <c r="P28" s="1036"/>
      <c r="Q28" s="1037">
        <v>11955</v>
      </c>
      <c r="R28" s="1038"/>
      <c r="S28" s="1038"/>
      <c r="T28" s="1038"/>
      <c r="U28" s="1038"/>
      <c r="V28" s="1038">
        <v>11915</v>
      </c>
      <c r="W28" s="1038"/>
      <c r="X28" s="1038"/>
      <c r="Y28" s="1038"/>
      <c r="Z28" s="1038"/>
      <c r="AA28" s="1038">
        <v>40</v>
      </c>
      <c r="AB28" s="1038"/>
      <c r="AC28" s="1038"/>
      <c r="AD28" s="1038"/>
      <c r="AE28" s="1039"/>
      <c r="AF28" s="1040">
        <v>40</v>
      </c>
      <c r="AG28" s="1038"/>
      <c r="AH28" s="1038"/>
      <c r="AI28" s="1038"/>
      <c r="AJ28" s="1041"/>
      <c r="AK28" s="1029">
        <v>1348</v>
      </c>
      <c r="AL28" s="1030"/>
      <c r="AM28" s="1030"/>
      <c r="AN28" s="1030"/>
      <c r="AO28" s="1030"/>
      <c r="AP28" s="1030" t="s">
        <v>548</v>
      </c>
      <c r="AQ28" s="1030"/>
      <c r="AR28" s="1030"/>
      <c r="AS28" s="1030"/>
      <c r="AT28" s="1030"/>
      <c r="AU28" s="1030" t="s">
        <v>548</v>
      </c>
      <c r="AV28" s="1030"/>
      <c r="AW28" s="1030"/>
      <c r="AX28" s="1030"/>
      <c r="AY28" s="1030"/>
      <c r="AZ28" s="1031" t="s">
        <v>548</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390</v>
      </c>
      <c r="C29" s="1018"/>
      <c r="D29" s="1018"/>
      <c r="E29" s="1018"/>
      <c r="F29" s="1018"/>
      <c r="G29" s="1018"/>
      <c r="H29" s="1018"/>
      <c r="I29" s="1018"/>
      <c r="J29" s="1018"/>
      <c r="K29" s="1018"/>
      <c r="L29" s="1018"/>
      <c r="M29" s="1018"/>
      <c r="N29" s="1018"/>
      <c r="O29" s="1018"/>
      <c r="P29" s="1019"/>
      <c r="Q29" s="1025">
        <v>8208</v>
      </c>
      <c r="R29" s="1026"/>
      <c r="S29" s="1026"/>
      <c r="T29" s="1026"/>
      <c r="U29" s="1026"/>
      <c r="V29" s="1026">
        <v>8149</v>
      </c>
      <c r="W29" s="1026"/>
      <c r="X29" s="1026"/>
      <c r="Y29" s="1026"/>
      <c r="Z29" s="1026"/>
      <c r="AA29" s="1026">
        <v>59</v>
      </c>
      <c r="AB29" s="1026"/>
      <c r="AC29" s="1026"/>
      <c r="AD29" s="1026"/>
      <c r="AE29" s="1027"/>
      <c r="AF29" s="1022">
        <v>59</v>
      </c>
      <c r="AG29" s="1023"/>
      <c r="AH29" s="1023"/>
      <c r="AI29" s="1023"/>
      <c r="AJ29" s="1024"/>
      <c r="AK29" s="967">
        <v>1326</v>
      </c>
      <c r="AL29" s="958"/>
      <c r="AM29" s="958"/>
      <c r="AN29" s="958"/>
      <c r="AO29" s="958"/>
      <c r="AP29" s="958" t="s">
        <v>548</v>
      </c>
      <c r="AQ29" s="958"/>
      <c r="AR29" s="958"/>
      <c r="AS29" s="958"/>
      <c r="AT29" s="958"/>
      <c r="AU29" s="958" t="s">
        <v>548</v>
      </c>
      <c r="AV29" s="958"/>
      <c r="AW29" s="958"/>
      <c r="AX29" s="958"/>
      <c r="AY29" s="958"/>
      <c r="AZ29" s="1028" t="s">
        <v>548</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391</v>
      </c>
      <c r="C30" s="1018"/>
      <c r="D30" s="1018"/>
      <c r="E30" s="1018"/>
      <c r="F30" s="1018"/>
      <c r="G30" s="1018"/>
      <c r="H30" s="1018"/>
      <c r="I30" s="1018"/>
      <c r="J30" s="1018"/>
      <c r="K30" s="1018"/>
      <c r="L30" s="1018"/>
      <c r="M30" s="1018"/>
      <c r="N30" s="1018"/>
      <c r="O30" s="1018"/>
      <c r="P30" s="1019"/>
      <c r="Q30" s="1025">
        <v>1236</v>
      </c>
      <c r="R30" s="1026"/>
      <c r="S30" s="1026"/>
      <c r="T30" s="1026"/>
      <c r="U30" s="1026"/>
      <c r="V30" s="1026">
        <v>1118</v>
      </c>
      <c r="W30" s="1026"/>
      <c r="X30" s="1026"/>
      <c r="Y30" s="1026"/>
      <c r="Z30" s="1026"/>
      <c r="AA30" s="1026">
        <v>118</v>
      </c>
      <c r="AB30" s="1026"/>
      <c r="AC30" s="1026"/>
      <c r="AD30" s="1026"/>
      <c r="AE30" s="1027"/>
      <c r="AF30" s="1022">
        <v>118</v>
      </c>
      <c r="AG30" s="1023"/>
      <c r="AH30" s="1023"/>
      <c r="AI30" s="1023"/>
      <c r="AJ30" s="1024"/>
      <c r="AK30" s="967">
        <v>298</v>
      </c>
      <c r="AL30" s="958"/>
      <c r="AM30" s="958"/>
      <c r="AN30" s="958"/>
      <c r="AO30" s="958"/>
      <c r="AP30" s="958" t="s">
        <v>548</v>
      </c>
      <c r="AQ30" s="958"/>
      <c r="AR30" s="958"/>
      <c r="AS30" s="958"/>
      <c r="AT30" s="958"/>
      <c r="AU30" s="958">
        <v>168</v>
      </c>
      <c r="AV30" s="958"/>
      <c r="AW30" s="958"/>
      <c r="AX30" s="958"/>
      <c r="AY30" s="958"/>
      <c r="AZ30" s="1028" t="s">
        <v>548</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392</v>
      </c>
      <c r="C31" s="1018"/>
      <c r="D31" s="1018"/>
      <c r="E31" s="1018"/>
      <c r="F31" s="1018"/>
      <c r="G31" s="1018"/>
      <c r="H31" s="1018"/>
      <c r="I31" s="1018"/>
      <c r="J31" s="1018"/>
      <c r="K31" s="1018"/>
      <c r="L31" s="1018"/>
      <c r="M31" s="1018"/>
      <c r="N31" s="1018"/>
      <c r="O31" s="1018"/>
      <c r="P31" s="1019"/>
      <c r="Q31" s="1025">
        <v>2362</v>
      </c>
      <c r="R31" s="1026"/>
      <c r="S31" s="1026"/>
      <c r="T31" s="1026"/>
      <c r="U31" s="1026"/>
      <c r="V31" s="1026">
        <v>2351</v>
      </c>
      <c r="W31" s="1026"/>
      <c r="X31" s="1026"/>
      <c r="Y31" s="1026"/>
      <c r="Z31" s="1026"/>
      <c r="AA31" s="1026">
        <v>12</v>
      </c>
      <c r="AB31" s="1026"/>
      <c r="AC31" s="1026"/>
      <c r="AD31" s="1026"/>
      <c r="AE31" s="1027"/>
      <c r="AF31" s="1022">
        <v>12</v>
      </c>
      <c r="AG31" s="1023"/>
      <c r="AH31" s="1023"/>
      <c r="AI31" s="1023"/>
      <c r="AJ31" s="1024"/>
      <c r="AK31" s="967">
        <v>257</v>
      </c>
      <c r="AL31" s="958"/>
      <c r="AM31" s="958"/>
      <c r="AN31" s="958"/>
      <c r="AO31" s="958"/>
      <c r="AP31" s="958" t="s">
        <v>548</v>
      </c>
      <c r="AQ31" s="958"/>
      <c r="AR31" s="958"/>
      <c r="AS31" s="958"/>
      <c r="AT31" s="958"/>
      <c r="AU31" s="958" t="s">
        <v>548</v>
      </c>
      <c r="AV31" s="958"/>
      <c r="AW31" s="958"/>
      <c r="AX31" s="958"/>
      <c r="AY31" s="958"/>
      <c r="AZ31" s="1028" t="s">
        <v>548</v>
      </c>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393</v>
      </c>
      <c r="C32" s="1018"/>
      <c r="D32" s="1018"/>
      <c r="E32" s="1018"/>
      <c r="F32" s="1018"/>
      <c r="G32" s="1018"/>
      <c r="H32" s="1018"/>
      <c r="I32" s="1018"/>
      <c r="J32" s="1018"/>
      <c r="K32" s="1018"/>
      <c r="L32" s="1018"/>
      <c r="M32" s="1018"/>
      <c r="N32" s="1018"/>
      <c r="O32" s="1018"/>
      <c r="P32" s="1019"/>
      <c r="Q32" s="1025">
        <v>3850</v>
      </c>
      <c r="R32" s="1026"/>
      <c r="S32" s="1026"/>
      <c r="T32" s="1026"/>
      <c r="U32" s="1026"/>
      <c r="V32" s="1026">
        <v>3704</v>
      </c>
      <c r="W32" s="1026"/>
      <c r="X32" s="1026"/>
      <c r="Y32" s="1026"/>
      <c r="Z32" s="1026"/>
      <c r="AA32" s="1026">
        <v>146</v>
      </c>
      <c r="AB32" s="1026"/>
      <c r="AC32" s="1026"/>
      <c r="AD32" s="1026"/>
      <c r="AE32" s="1027"/>
      <c r="AF32" s="1022">
        <v>726</v>
      </c>
      <c r="AG32" s="1023"/>
      <c r="AH32" s="1023"/>
      <c r="AI32" s="1023"/>
      <c r="AJ32" s="1024"/>
      <c r="AK32" s="967">
        <v>183</v>
      </c>
      <c r="AL32" s="958"/>
      <c r="AM32" s="958"/>
      <c r="AN32" s="958"/>
      <c r="AO32" s="958"/>
      <c r="AP32" s="958">
        <v>7720</v>
      </c>
      <c r="AQ32" s="958"/>
      <c r="AR32" s="958"/>
      <c r="AS32" s="958"/>
      <c r="AT32" s="958"/>
      <c r="AU32" s="958">
        <v>1081</v>
      </c>
      <c r="AV32" s="958"/>
      <c r="AW32" s="958"/>
      <c r="AX32" s="958"/>
      <c r="AY32" s="958"/>
      <c r="AZ32" s="1028" t="s">
        <v>548</v>
      </c>
      <c r="BA32" s="1028"/>
      <c r="BB32" s="1028"/>
      <c r="BC32" s="1028"/>
      <c r="BD32" s="1028"/>
      <c r="BE32" s="959" t="s">
        <v>394</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954</v>
      </c>
      <c r="AG63" s="946"/>
      <c r="AH63" s="946"/>
      <c r="AI63" s="946"/>
      <c r="AJ63" s="1009"/>
      <c r="AK63" s="1010"/>
      <c r="AL63" s="950"/>
      <c r="AM63" s="950"/>
      <c r="AN63" s="950"/>
      <c r="AO63" s="950"/>
      <c r="AP63" s="946">
        <f>SUM(AP28:AT32)</f>
        <v>7720</v>
      </c>
      <c r="AQ63" s="946"/>
      <c r="AR63" s="946"/>
      <c r="AS63" s="946"/>
      <c r="AT63" s="946"/>
      <c r="AU63" s="946">
        <f>SUM(AU28:AY32)</f>
        <v>1249</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551</v>
      </c>
      <c r="C68" s="973"/>
      <c r="D68" s="973"/>
      <c r="E68" s="973"/>
      <c r="F68" s="973"/>
      <c r="G68" s="973"/>
      <c r="H68" s="973"/>
      <c r="I68" s="973"/>
      <c r="J68" s="973"/>
      <c r="K68" s="973"/>
      <c r="L68" s="973"/>
      <c r="M68" s="973"/>
      <c r="N68" s="973"/>
      <c r="O68" s="973"/>
      <c r="P68" s="974"/>
      <c r="Q68" s="975">
        <v>22955</v>
      </c>
      <c r="R68" s="969"/>
      <c r="S68" s="969"/>
      <c r="T68" s="969"/>
      <c r="U68" s="969"/>
      <c r="V68" s="969">
        <v>21287</v>
      </c>
      <c r="W68" s="969"/>
      <c r="X68" s="969"/>
      <c r="Y68" s="969"/>
      <c r="Z68" s="969"/>
      <c r="AA68" s="969">
        <v>1669</v>
      </c>
      <c r="AB68" s="969"/>
      <c r="AC68" s="969"/>
      <c r="AD68" s="969"/>
      <c r="AE68" s="969"/>
      <c r="AF68" s="969">
        <v>1669</v>
      </c>
      <c r="AG68" s="969"/>
      <c r="AH68" s="969"/>
      <c r="AI68" s="969"/>
      <c r="AJ68" s="969"/>
      <c r="AK68" s="969">
        <v>162</v>
      </c>
      <c r="AL68" s="969"/>
      <c r="AM68" s="969"/>
      <c r="AN68" s="969"/>
      <c r="AO68" s="969"/>
      <c r="AP68" s="969" t="s">
        <v>548</v>
      </c>
      <c r="AQ68" s="969"/>
      <c r="AR68" s="969"/>
      <c r="AS68" s="969"/>
      <c r="AT68" s="969"/>
      <c r="AU68" s="969" t="s">
        <v>548</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552</v>
      </c>
      <c r="C69" s="962"/>
      <c r="D69" s="962"/>
      <c r="E69" s="962"/>
      <c r="F69" s="962"/>
      <c r="G69" s="962"/>
      <c r="H69" s="962"/>
      <c r="I69" s="962"/>
      <c r="J69" s="962"/>
      <c r="K69" s="962"/>
      <c r="L69" s="962"/>
      <c r="M69" s="962"/>
      <c r="N69" s="962"/>
      <c r="O69" s="962"/>
      <c r="P69" s="963"/>
      <c r="Q69" s="964">
        <v>167</v>
      </c>
      <c r="R69" s="958"/>
      <c r="S69" s="958"/>
      <c r="T69" s="958"/>
      <c r="U69" s="958"/>
      <c r="V69" s="958">
        <v>117</v>
      </c>
      <c r="W69" s="958"/>
      <c r="X69" s="958"/>
      <c r="Y69" s="958"/>
      <c r="Z69" s="958"/>
      <c r="AA69" s="958">
        <v>50</v>
      </c>
      <c r="AB69" s="958"/>
      <c r="AC69" s="958"/>
      <c r="AD69" s="958"/>
      <c r="AE69" s="958"/>
      <c r="AF69" s="958">
        <v>50</v>
      </c>
      <c r="AG69" s="958"/>
      <c r="AH69" s="958"/>
      <c r="AI69" s="958"/>
      <c r="AJ69" s="958"/>
      <c r="AK69" s="958" t="s">
        <v>548</v>
      </c>
      <c r="AL69" s="958"/>
      <c r="AM69" s="958"/>
      <c r="AN69" s="958"/>
      <c r="AO69" s="958"/>
      <c r="AP69" s="958" t="s">
        <v>548</v>
      </c>
      <c r="AQ69" s="958"/>
      <c r="AR69" s="958"/>
      <c r="AS69" s="958"/>
      <c r="AT69" s="958"/>
      <c r="AU69" s="958" t="s">
        <v>548</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553</v>
      </c>
      <c r="C70" s="962"/>
      <c r="D70" s="962"/>
      <c r="E70" s="962"/>
      <c r="F70" s="962"/>
      <c r="G70" s="962"/>
      <c r="H70" s="962"/>
      <c r="I70" s="962"/>
      <c r="J70" s="962"/>
      <c r="K70" s="962"/>
      <c r="L70" s="962"/>
      <c r="M70" s="962"/>
      <c r="N70" s="962"/>
      <c r="O70" s="962"/>
      <c r="P70" s="963"/>
      <c r="Q70" s="964">
        <v>104</v>
      </c>
      <c r="R70" s="958"/>
      <c r="S70" s="958"/>
      <c r="T70" s="958"/>
      <c r="U70" s="958"/>
      <c r="V70" s="958">
        <v>98</v>
      </c>
      <c r="W70" s="958"/>
      <c r="X70" s="958"/>
      <c r="Y70" s="958"/>
      <c r="Z70" s="958"/>
      <c r="AA70" s="958">
        <v>6</v>
      </c>
      <c r="AB70" s="958"/>
      <c r="AC70" s="958"/>
      <c r="AD70" s="958"/>
      <c r="AE70" s="958"/>
      <c r="AF70" s="958">
        <v>6</v>
      </c>
      <c r="AG70" s="958"/>
      <c r="AH70" s="958"/>
      <c r="AI70" s="958"/>
      <c r="AJ70" s="958"/>
      <c r="AK70" s="958">
        <v>2</v>
      </c>
      <c r="AL70" s="958"/>
      <c r="AM70" s="958"/>
      <c r="AN70" s="958"/>
      <c r="AO70" s="958"/>
      <c r="AP70" s="958" t="s">
        <v>548</v>
      </c>
      <c r="AQ70" s="958"/>
      <c r="AR70" s="958"/>
      <c r="AS70" s="958"/>
      <c r="AT70" s="958"/>
      <c r="AU70" s="958" t="s">
        <v>548</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t="s">
        <v>554</v>
      </c>
      <c r="C71" s="962"/>
      <c r="D71" s="962"/>
      <c r="E71" s="962"/>
      <c r="F71" s="962"/>
      <c r="G71" s="962"/>
      <c r="H71" s="962"/>
      <c r="I71" s="962"/>
      <c r="J71" s="962"/>
      <c r="K71" s="962"/>
      <c r="L71" s="962"/>
      <c r="M71" s="962"/>
      <c r="N71" s="962"/>
      <c r="O71" s="962"/>
      <c r="P71" s="963"/>
      <c r="Q71" s="964">
        <v>92</v>
      </c>
      <c r="R71" s="958"/>
      <c r="S71" s="958"/>
      <c r="T71" s="958"/>
      <c r="U71" s="958"/>
      <c r="V71" s="958">
        <v>56</v>
      </c>
      <c r="W71" s="958"/>
      <c r="X71" s="958"/>
      <c r="Y71" s="958"/>
      <c r="Z71" s="958"/>
      <c r="AA71" s="958">
        <v>36</v>
      </c>
      <c r="AB71" s="958"/>
      <c r="AC71" s="958"/>
      <c r="AD71" s="958"/>
      <c r="AE71" s="958"/>
      <c r="AF71" s="958">
        <v>36</v>
      </c>
      <c r="AG71" s="958"/>
      <c r="AH71" s="958"/>
      <c r="AI71" s="958"/>
      <c r="AJ71" s="958"/>
      <c r="AK71" s="958" t="s">
        <v>548</v>
      </c>
      <c r="AL71" s="958"/>
      <c r="AM71" s="958"/>
      <c r="AN71" s="958"/>
      <c r="AO71" s="958"/>
      <c r="AP71" s="958" t="s">
        <v>548</v>
      </c>
      <c r="AQ71" s="958"/>
      <c r="AR71" s="958"/>
      <c r="AS71" s="958"/>
      <c r="AT71" s="958"/>
      <c r="AU71" s="958" t="s">
        <v>548</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t="s">
        <v>555</v>
      </c>
      <c r="C72" s="962"/>
      <c r="D72" s="962"/>
      <c r="E72" s="962"/>
      <c r="F72" s="962"/>
      <c r="G72" s="962"/>
      <c r="H72" s="962"/>
      <c r="I72" s="962"/>
      <c r="J72" s="962"/>
      <c r="K72" s="962"/>
      <c r="L72" s="962"/>
      <c r="M72" s="962"/>
      <c r="N72" s="962"/>
      <c r="O72" s="962"/>
      <c r="P72" s="963"/>
      <c r="Q72" s="964">
        <v>3319</v>
      </c>
      <c r="R72" s="958"/>
      <c r="S72" s="958"/>
      <c r="T72" s="958"/>
      <c r="U72" s="958"/>
      <c r="V72" s="958">
        <v>2789</v>
      </c>
      <c r="W72" s="958"/>
      <c r="X72" s="958"/>
      <c r="Y72" s="958"/>
      <c r="Z72" s="958"/>
      <c r="AA72" s="958">
        <v>530</v>
      </c>
      <c r="AB72" s="958"/>
      <c r="AC72" s="958"/>
      <c r="AD72" s="958"/>
      <c r="AE72" s="958"/>
      <c r="AF72" s="958">
        <v>530</v>
      </c>
      <c r="AG72" s="958"/>
      <c r="AH72" s="958"/>
      <c r="AI72" s="958"/>
      <c r="AJ72" s="958"/>
      <c r="AK72" s="958">
        <v>238</v>
      </c>
      <c r="AL72" s="958"/>
      <c r="AM72" s="958"/>
      <c r="AN72" s="958"/>
      <c r="AO72" s="958"/>
      <c r="AP72" s="958" t="s">
        <v>548</v>
      </c>
      <c r="AQ72" s="958"/>
      <c r="AR72" s="958"/>
      <c r="AS72" s="958"/>
      <c r="AT72" s="958"/>
      <c r="AU72" s="958" t="s">
        <v>548</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t="s">
        <v>556</v>
      </c>
      <c r="C73" s="962"/>
      <c r="D73" s="962"/>
      <c r="E73" s="962"/>
      <c r="F73" s="962"/>
      <c r="G73" s="962"/>
      <c r="H73" s="962"/>
      <c r="I73" s="962"/>
      <c r="J73" s="962"/>
      <c r="K73" s="962"/>
      <c r="L73" s="962"/>
      <c r="M73" s="962"/>
      <c r="N73" s="962"/>
      <c r="O73" s="962"/>
      <c r="P73" s="963"/>
      <c r="Q73" s="964">
        <v>798483</v>
      </c>
      <c r="R73" s="958"/>
      <c r="S73" s="958"/>
      <c r="T73" s="958"/>
      <c r="U73" s="958"/>
      <c r="V73" s="958">
        <v>787972</v>
      </c>
      <c r="W73" s="958"/>
      <c r="X73" s="958"/>
      <c r="Y73" s="958"/>
      <c r="Z73" s="958"/>
      <c r="AA73" s="958">
        <v>10511</v>
      </c>
      <c r="AB73" s="958"/>
      <c r="AC73" s="958"/>
      <c r="AD73" s="958"/>
      <c r="AE73" s="958"/>
      <c r="AF73" s="958">
        <v>10511</v>
      </c>
      <c r="AG73" s="958"/>
      <c r="AH73" s="958"/>
      <c r="AI73" s="958"/>
      <c r="AJ73" s="958"/>
      <c r="AK73" s="958">
        <v>8050</v>
      </c>
      <c r="AL73" s="958"/>
      <c r="AM73" s="958"/>
      <c r="AN73" s="958"/>
      <c r="AO73" s="958"/>
      <c r="AP73" s="958" t="s">
        <v>548</v>
      </c>
      <c r="AQ73" s="958"/>
      <c r="AR73" s="958"/>
      <c r="AS73" s="958"/>
      <c r="AT73" s="958"/>
      <c r="AU73" s="958" t="s">
        <v>548</v>
      </c>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f>SUM(AF68:AJ73)</f>
        <v>12802</v>
      </c>
      <c r="AG88" s="946"/>
      <c r="AH88" s="946"/>
      <c r="AI88" s="946"/>
      <c r="AJ88" s="946"/>
      <c r="AK88" s="950"/>
      <c r="AL88" s="950"/>
      <c r="AM88" s="950"/>
      <c r="AN88" s="950"/>
      <c r="AO88" s="950"/>
      <c r="AP88" s="946" t="s">
        <v>559</v>
      </c>
      <c r="AQ88" s="946"/>
      <c r="AR88" s="946"/>
      <c r="AS88" s="946"/>
      <c r="AT88" s="946"/>
      <c r="AU88" s="946" t="s">
        <v>559</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f>SUM(CR7:CV8)</f>
        <v>40</v>
      </c>
      <c r="CS102" s="940"/>
      <c r="CT102" s="940"/>
      <c r="CU102" s="940"/>
      <c r="CV102" s="941"/>
      <c r="CW102" s="939">
        <f t="shared" ref="CW102" si="3">SUM(CW7:DA8)</f>
        <v>0</v>
      </c>
      <c r="CX102" s="940"/>
      <c r="CY102" s="940"/>
      <c r="CZ102" s="940"/>
      <c r="DA102" s="941"/>
      <c r="DB102" s="939">
        <f t="shared" ref="DB102" si="4">SUM(DB7:DF8)</f>
        <v>0</v>
      </c>
      <c r="DC102" s="940"/>
      <c r="DD102" s="940"/>
      <c r="DE102" s="940"/>
      <c r="DF102" s="941"/>
      <c r="DG102" s="939" t="s">
        <v>557</v>
      </c>
      <c r="DH102" s="940"/>
      <c r="DI102" s="940"/>
      <c r="DJ102" s="940"/>
      <c r="DK102" s="941"/>
      <c r="DL102" s="939" t="s">
        <v>557</v>
      </c>
      <c r="DM102" s="940"/>
      <c r="DN102" s="940"/>
      <c r="DO102" s="940"/>
      <c r="DP102" s="941"/>
      <c r="DQ102" s="939">
        <f t="shared" ref="DQ102" si="5">SUM(DQ7:DU8)</f>
        <v>0</v>
      </c>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15">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3991776</v>
      </c>
      <c r="AB110" s="876"/>
      <c r="AC110" s="876"/>
      <c r="AD110" s="876"/>
      <c r="AE110" s="877"/>
      <c r="AF110" s="878">
        <v>4058090</v>
      </c>
      <c r="AG110" s="876"/>
      <c r="AH110" s="876"/>
      <c r="AI110" s="876"/>
      <c r="AJ110" s="877"/>
      <c r="AK110" s="878">
        <v>4356323</v>
      </c>
      <c r="AL110" s="876"/>
      <c r="AM110" s="876"/>
      <c r="AN110" s="876"/>
      <c r="AO110" s="877"/>
      <c r="AP110" s="879">
        <v>8.9</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28813766</v>
      </c>
      <c r="BR110" s="829"/>
      <c r="BS110" s="829"/>
      <c r="BT110" s="829"/>
      <c r="BU110" s="829"/>
      <c r="BV110" s="829">
        <v>28334857</v>
      </c>
      <c r="BW110" s="829"/>
      <c r="BX110" s="829"/>
      <c r="BY110" s="829"/>
      <c r="BZ110" s="829"/>
      <c r="CA110" s="829">
        <v>29336189</v>
      </c>
      <c r="CB110" s="829"/>
      <c r="CC110" s="829"/>
      <c r="CD110" s="829"/>
      <c r="CE110" s="829"/>
      <c r="CF110" s="853">
        <v>60</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678526</v>
      </c>
      <c r="DH110" s="829"/>
      <c r="DI110" s="829"/>
      <c r="DJ110" s="829"/>
      <c r="DK110" s="829"/>
      <c r="DL110" s="829">
        <v>477170</v>
      </c>
      <c r="DM110" s="829"/>
      <c r="DN110" s="829"/>
      <c r="DO110" s="829"/>
      <c r="DP110" s="829"/>
      <c r="DQ110" s="829">
        <v>269583</v>
      </c>
      <c r="DR110" s="829"/>
      <c r="DS110" s="829"/>
      <c r="DT110" s="829"/>
      <c r="DU110" s="829"/>
      <c r="DV110" s="830">
        <v>0.6</v>
      </c>
      <c r="DW110" s="830"/>
      <c r="DX110" s="830"/>
      <c r="DY110" s="830"/>
      <c r="DZ110" s="831"/>
    </row>
    <row r="111" spans="1:131" s="212" customFormat="1" ht="26.25" customHeight="1" x14ac:dyDescent="0.15">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v>796441</v>
      </c>
      <c r="BR111" s="804"/>
      <c r="BS111" s="804"/>
      <c r="BT111" s="804"/>
      <c r="BU111" s="804"/>
      <c r="BV111" s="804">
        <v>477170</v>
      </c>
      <c r="BW111" s="804"/>
      <c r="BX111" s="804"/>
      <c r="BY111" s="804"/>
      <c r="BZ111" s="804"/>
      <c r="CA111" s="804">
        <v>269583</v>
      </c>
      <c r="CB111" s="804"/>
      <c r="CC111" s="804"/>
      <c r="CD111" s="804"/>
      <c r="CE111" s="804"/>
      <c r="CF111" s="862">
        <v>0.6</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117915</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888450</v>
      </c>
      <c r="BR112" s="804"/>
      <c r="BS112" s="804"/>
      <c r="BT112" s="804"/>
      <c r="BU112" s="804"/>
      <c r="BV112" s="804">
        <v>1064344</v>
      </c>
      <c r="BW112" s="804"/>
      <c r="BX112" s="804"/>
      <c r="BY112" s="804"/>
      <c r="BZ112" s="804"/>
      <c r="CA112" s="804">
        <v>1248624</v>
      </c>
      <c r="CB112" s="804"/>
      <c r="CC112" s="804"/>
      <c r="CD112" s="804"/>
      <c r="CE112" s="804"/>
      <c r="CF112" s="862">
        <v>2.6</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96733</v>
      </c>
      <c r="AB113" s="906"/>
      <c r="AC113" s="906"/>
      <c r="AD113" s="906"/>
      <c r="AE113" s="907"/>
      <c r="AF113" s="908">
        <v>93088</v>
      </c>
      <c r="AG113" s="906"/>
      <c r="AH113" s="906"/>
      <c r="AI113" s="906"/>
      <c r="AJ113" s="907"/>
      <c r="AK113" s="908">
        <v>116814</v>
      </c>
      <c r="AL113" s="906"/>
      <c r="AM113" s="906"/>
      <c r="AN113" s="906"/>
      <c r="AO113" s="907"/>
      <c r="AP113" s="909">
        <v>0.2</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9293213</v>
      </c>
      <c r="BR114" s="804"/>
      <c r="BS114" s="804"/>
      <c r="BT114" s="804"/>
      <c r="BU114" s="804"/>
      <c r="BV114" s="804">
        <v>9181497</v>
      </c>
      <c r="BW114" s="804"/>
      <c r="BX114" s="804"/>
      <c r="BY114" s="804"/>
      <c r="BZ114" s="804"/>
      <c r="CA114" s="804">
        <v>9411137</v>
      </c>
      <c r="CB114" s="804"/>
      <c r="CC114" s="804"/>
      <c r="CD114" s="804"/>
      <c r="CE114" s="804"/>
      <c r="CF114" s="862">
        <v>19.3</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528865</v>
      </c>
      <c r="AB115" s="906"/>
      <c r="AC115" s="906"/>
      <c r="AD115" s="906"/>
      <c r="AE115" s="907"/>
      <c r="AF115" s="908">
        <v>346056</v>
      </c>
      <c r="AG115" s="906"/>
      <c r="AH115" s="906"/>
      <c r="AI115" s="906"/>
      <c r="AJ115" s="907"/>
      <c r="AK115" s="908">
        <v>224653</v>
      </c>
      <c r="AL115" s="906"/>
      <c r="AM115" s="906"/>
      <c r="AN115" s="906"/>
      <c r="AO115" s="907"/>
      <c r="AP115" s="909">
        <v>0.5</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4617374</v>
      </c>
      <c r="AB117" s="890"/>
      <c r="AC117" s="890"/>
      <c r="AD117" s="890"/>
      <c r="AE117" s="891"/>
      <c r="AF117" s="892">
        <v>4497234</v>
      </c>
      <c r="AG117" s="890"/>
      <c r="AH117" s="890"/>
      <c r="AI117" s="890"/>
      <c r="AJ117" s="891"/>
      <c r="AK117" s="892">
        <v>4697790</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224058</v>
      </c>
      <c r="AB119" s="876"/>
      <c r="AC119" s="876"/>
      <c r="AD119" s="876"/>
      <c r="AE119" s="877"/>
      <c r="AF119" s="878">
        <v>224350</v>
      </c>
      <c r="AG119" s="876"/>
      <c r="AH119" s="876"/>
      <c r="AI119" s="876"/>
      <c r="AJ119" s="877"/>
      <c r="AK119" s="878">
        <v>224653</v>
      </c>
      <c r="AL119" s="876"/>
      <c r="AM119" s="876"/>
      <c r="AN119" s="876"/>
      <c r="AO119" s="877"/>
      <c r="AP119" s="879">
        <v>0.5</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441</v>
      </c>
      <c r="BP119" s="865"/>
      <c r="BQ119" s="866">
        <v>39791870</v>
      </c>
      <c r="BR119" s="832"/>
      <c r="BS119" s="832"/>
      <c r="BT119" s="832"/>
      <c r="BU119" s="832"/>
      <c r="BV119" s="832">
        <v>39057868</v>
      </c>
      <c r="BW119" s="832"/>
      <c r="BX119" s="832"/>
      <c r="BY119" s="832"/>
      <c r="BZ119" s="832"/>
      <c r="CA119" s="832">
        <v>40265533</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121559</v>
      </c>
      <c r="AB120" s="767"/>
      <c r="AC120" s="767"/>
      <c r="AD120" s="767"/>
      <c r="AE120" s="768"/>
      <c r="AF120" s="769">
        <v>121706</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15728014</v>
      </c>
      <c r="BR120" s="829"/>
      <c r="BS120" s="829"/>
      <c r="BT120" s="829"/>
      <c r="BU120" s="829"/>
      <c r="BV120" s="829">
        <v>16082865</v>
      </c>
      <c r="BW120" s="829"/>
      <c r="BX120" s="829"/>
      <c r="BY120" s="829"/>
      <c r="BZ120" s="829"/>
      <c r="CA120" s="829">
        <v>23888550</v>
      </c>
      <c r="CB120" s="829"/>
      <c r="CC120" s="829"/>
      <c r="CD120" s="829"/>
      <c r="CE120" s="829"/>
      <c r="CF120" s="853">
        <v>48.9</v>
      </c>
      <c r="CG120" s="854"/>
      <c r="CH120" s="854"/>
      <c r="CI120" s="854"/>
      <c r="CJ120" s="854"/>
      <c r="CK120" s="855" t="s">
        <v>445</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v>709383</v>
      </c>
      <c r="DH120" s="829"/>
      <c r="DI120" s="829"/>
      <c r="DJ120" s="829"/>
      <c r="DK120" s="829"/>
      <c r="DL120" s="829">
        <v>879593</v>
      </c>
      <c r="DM120" s="829"/>
      <c r="DN120" s="829"/>
      <c r="DO120" s="829"/>
      <c r="DP120" s="829"/>
      <c r="DQ120" s="829">
        <v>1080816</v>
      </c>
      <c r="DR120" s="829"/>
      <c r="DS120" s="829"/>
      <c r="DT120" s="829"/>
      <c r="DU120" s="829"/>
      <c r="DV120" s="830">
        <v>2.2000000000000002</v>
      </c>
      <c r="DW120" s="830"/>
      <c r="DX120" s="830"/>
      <c r="DY120" s="830"/>
      <c r="DZ120" s="831"/>
    </row>
    <row r="121" spans="1:130" s="212" customFormat="1" ht="26.25" customHeight="1" x14ac:dyDescent="0.15">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v>179067</v>
      </c>
      <c r="DH121" s="804"/>
      <c r="DI121" s="804"/>
      <c r="DJ121" s="804"/>
      <c r="DK121" s="804"/>
      <c r="DL121" s="804">
        <v>184751</v>
      </c>
      <c r="DM121" s="804"/>
      <c r="DN121" s="804"/>
      <c r="DO121" s="804"/>
      <c r="DP121" s="804"/>
      <c r="DQ121" s="804">
        <v>167808</v>
      </c>
      <c r="DR121" s="804"/>
      <c r="DS121" s="804"/>
      <c r="DT121" s="804"/>
      <c r="DU121" s="804"/>
      <c r="DV121" s="781">
        <v>0.3</v>
      </c>
      <c r="DW121" s="781"/>
      <c r="DX121" s="781"/>
      <c r="DY121" s="781"/>
      <c r="DZ121" s="782"/>
    </row>
    <row r="122" spans="1:130" s="212" customFormat="1" ht="26.25" customHeight="1" x14ac:dyDescent="0.15">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11058615</v>
      </c>
      <c r="BR122" s="832"/>
      <c r="BS122" s="832"/>
      <c r="BT122" s="832"/>
      <c r="BU122" s="832"/>
      <c r="BV122" s="832">
        <v>10030841</v>
      </c>
      <c r="BW122" s="832"/>
      <c r="BX122" s="832"/>
      <c r="BY122" s="832"/>
      <c r="BZ122" s="832"/>
      <c r="CA122" s="832">
        <v>8945745</v>
      </c>
      <c r="CB122" s="832"/>
      <c r="CC122" s="832"/>
      <c r="CD122" s="832"/>
      <c r="CE122" s="832"/>
      <c r="CF122" s="833">
        <v>18.3</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449</v>
      </c>
      <c r="BP123" s="865"/>
      <c r="BQ123" s="819">
        <v>26786629</v>
      </c>
      <c r="BR123" s="820"/>
      <c r="BS123" s="820"/>
      <c r="BT123" s="820"/>
      <c r="BU123" s="820"/>
      <c r="BV123" s="820">
        <v>26113706</v>
      </c>
      <c r="BW123" s="820"/>
      <c r="BX123" s="820"/>
      <c r="BY123" s="820"/>
      <c r="BZ123" s="820"/>
      <c r="CA123" s="820">
        <v>32834295</v>
      </c>
      <c r="CB123" s="820"/>
      <c r="CC123" s="820"/>
      <c r="CD123" s="820"/>
      <c r="CE123" s="820"/>
      <c r="CF123" s="735"/>
      <c r="CG123" s="736"/>
      <c r="CH123" s="736"/>
      <c r="CI123" s="736"/>
      <c r="CJ123" s="821"/>
      <c r="CK123" s="856"/>
      <c r="CL123" s="842"/>
      <c r="CM123" s="842"/>
      <c r="CN123" s="842"/>
      <c r="CO123" s="843"/>
      <c r="CP123" s="822" t="s">
        <v>392</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29.8</v>
      </c>
      <c r="BR124" s="818"/>
      <c r="BS124" s="818"/>
      <c r="BT124" s="818"/>
      <c r="BU124" s="818"/>
      <c r="BV124" s="818">
        <v>28.5</v>
      </c>
      <c r="BW124" s="818"/>
      <c r="BX124" s="818"/>
      <c r="BY124" s="818"/>
      <c r="BZ124" s="818"/>
      <c r="CA124" s="818">
        <v>15.2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183248</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45083171</v>
      </c>
      <c r="AB129" s="767"/>
      <c r="AC129" s="767"/>
      <c r="AD129" s="767"/>
      <c r="AE129" s="768"/>
      <c r="AF129" s="769">
        <v>46694728</v>
      </c>
      <c r="AG129" s="767"/>
      <c r="AH129" s="767"/>
      <c r="AI129" s="767"/>
      <c r="AJ129" s="768"/>
      <c r="AK129" s="769">
        <v>50103435</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1519082</v>
      </c>
      <c r="AB130" s="767"/>
      <c r="AC130" s="767"/>
      <c r="AD130" s="767"/>
      <c r="AE130" s="768"/>
      <c r="AF130" s="769">
        <v>1361480</v>
      </c>
      <c r="AG130" s="767"/>
      <c r="AH130" s="767"/>
      <c r="AI130" s="767"/>
      <c r="AJ130" s="768"/>
      <c r="AK130" s="769">
        <v>1243690</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43564089</v>
      </c>
      <c r="AB131" s="751"/>
      <c r="AC131" s="751"/>
      <c r="AD131" s="751"/>
      <c r="AE131" s="752"/>
      <c r="AF131" s="753">
        <v>45333248</v>
      </c>
      <c r="AG131" s="751"/>
      <c r="AH131" s="751"/>
      <c r="AI131" s="751"/>
      <c r="AJ131" s="752"/>
      <c r="AK131" s="753">
        <v>48859745</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v>15.2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7.1120321139999998</v>
      </c>
      <c r="AB132" s="732"/>
      <c r="AC132" s="732"/>
      <c r="AD132" s="732"/>
      <c r="AE132" s="733"/>
      <c r="AF132" s="734">
        <v>6.9171174320000004</v>
      </c>
      <c r="AG132" s="732"/>
      <c r="AH132" s="732"/>
      <c r="AI132" s="732"/>
      <c r="AJ132" s="733"/>
      <c r="AK132" s="734">
        <v>7.0694188029999996</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7.5</v>
      </c>
      <c r="AB133" s="711"/>
      <c r="AC133" s="711"/>
      <c r="AD133" s="711"/>
      <c r="AE133" s="712"/>
      <c r="AF133" s="710">
        <v>7.4</v>
      </c>
      <c r="AG133" s="711"/>
      <c r="AH133" s="711"/>
      <c r="AI133" s="711"/>
      <c r="AJ133" s="712"/>
      <c r="AK133" s="710">
        <v>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PIUHDZ/ri79lRkPExZii5WMQb+1h4Rs6uOqPYMdwpXEKCZgT9wUGkv8IO3oozjFDmkydyrQ3s2VfMDFrNU76ew==" saltValue="pgYCVHOh1fCiWmRk+sN1G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B6h2kiEHzlqoAod5DrhChfOTfZRhh4uoelcHNITgfbx8yMEkjNYIuYFhma8H5fkHSZ+Bk3oOwkcHx8/u5QEinA==" saltValue="GHOAzZ0tRf9cq+16eY/nP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6E1Kd8O92NaOsF+yGLRM9CJKDaSJlgzoS0LrCnTJO8BZB3Pv/09a+FErDus2+PXKOve+G4CK0fkS3u5yKzGRA==" saltValue="lLieN2IVu/Cd579lIxYxIw=="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06" t="s">
        <v>478</v>
      </c>
      <c r="AP7" s="253"/>
      <c r="AQ7" s="254" t="s">
        <v>479</v>
      </c>
      <c r="AR7" s="255"/>
    </row>
    <row r="8" spans="1:46" x14ac:dyDescent="0.15">
      <c r="A8" s="247"/>
      <c r="AK8" s="256"/>
      <c r="AL8" s="257"/>
      <c r="AM8" s="257"/>
      <c r="AN8" s="258"/>
      <c r="AO8" s="1107"/>
      <c r="AP8" s="259" t="s">
        <v>480</v>
      </c>
      <c r="AQ8" s="260" t="s">
        <v>481</v>
      </c>
      <c r="AR8" s="261" t="s">
        <v>482</v>
      </c>
    </row>
    <row r="9" spans="1:46" x14ac:dyDescent="0.15">
      <c r="A9" s="247"/>
      <c r="AK9" s="1118" t="s">
        <v>483</v>
      </c>
      <c r="AL9" s="1119"/>
      <c r="AM9" s="1119"/>
      <c r="AN9" s="1120"/>
      <c r="AO9" s="262">
        <v>14244824</v>
      </c>
      <c r="AP9" s="262">
        <v>83146</v>
      </c>
      <c r="AQ9" s="263">
        <v>66742</v>
      </c>
      <c r="AR9" s="264">
        <v>24.6</v>
      </c>
    </row>
    <row r="10" spans="1:46" ht="13.5" customHeight="1" x14ac:dyDescent="0.15">
      <c r="A10" s="247"/>
      <c r="AK10" s="1118" t="s">
        <v>484</v>
      </c>
      <c r="AL10" s="1119"/>
      <c r="AM10" s="1119"/>
      <c r="AN10" s="1120"/>
      <c r="AO10" s="265">
        <v>1713</v>
      </c>
      <c r="AP10" s="265">
        <v>10</v>
      </c>
      <c r="AQ10" s="266">
        <v>1287</v>
      </c>
      <c r="AR10" s="267">
        <v>-99.2</v>
      </c>
    </row>
    <row r="11" spans="1:46" ht="13.5" customHeight="1" x14ac:dyDescent="0.15">
      <c r="A11" s="247"/>
      <c r="AK11" s="1118" t="s">
        <v>485</v>
      </c>
      <c r="AL11" s="1119"/>
      <c r="AM11" s="1119"/>
      <c r="AN11" s="1120"/>
      <c r="AO11" s="265">
        <v>63391</v>
      </c>
      <c r="AP11" s="265">
        <v>370</v>
      </c>
      <c r="AQ11" s="266">
        <v>1074</v>
      </c>
      <c r="AR11" s="267">
        <v>-65.5</v>
      </c>
    </row>
    <row r="12" spans="1:46" ht="13.5" customHeight="1" x14ac:dyDescent="0.15">
      <c r="A12" s="247"/>
      <c r="AK12" s="1118" t="s">
        <v>486</v>
      </c>
      <c r="AL12" s="1119"/>
      <c r="AM12" s="1119"/>
      <c r="AN12" s="1120"/>
      <c r="AO12" s="265">
        <v>22659</v>
      </c>
      <c r="AP12" s="265">
        <v>132</v>
      </c>
      <c r="AQ12" s="266">
        <v>41</v>
      </c>
      <c r="AR12" s="267">
        <v>222</v>
      </c>
    </row>
    <row r="13" spans="1:46" ht="13.5" customHeight="1" x14ac:dyDescent="0.15">
      <c r="A13" s="247"/>
      <c r="AK13" s="1118" t="s">
        <v>487</v>
      </c>
      <c r="AL13" s="1119"/>
      <c r="AM13" s="1119"/>
      <c r="AN13" s="1120"/>
      <c r="AO13" s="265">
        <v>166132</v>
      </c>
      <c r="AP13" s="265">
        <v>970</v>
      </c>
      <c r="AQ13" s="266">
        <v>2303</v>
      </c>
      <c r="AR13" s="267">
        <v>-57.9</v>
      </c>
    </row>
    <row r="14" spans="1:46" ht="13.5" customHeight="1" x14ac:dyDescent="0.15">
      <c r="A14" s="247"/>
      <c r="AK14" s="1118" t="s">
        <v>488</v>
      </c>
      <c r="AL14" s="1119"/>
      <c r="AM14" s="1119"/>
      <c r="AN14" s="1120"/>
      <c r="AO14" s="265">
        <v>468277</v>
      </c>
      <c r="AP14" s="265">
        <v>2733</v>
      </c>
      <c r="AQ14" s="266">
        <v>1496</v>
      </c>
      <c r="AR14" s="267">
        <v>82.7</v>
      </c>
    </row>
    <row r="15" spans="1:46" ht="13.5" customHeight="1" x14ac:dyDescent="0.15">
      <c r="A15" s="247"/>
      <c r="AK15" s="1121" t="s">
        <v>489</v>
      </c>
      <c r="AL15" s="1122"/>
      <c r="AM15" s="1122"/>
      <c r="AN15" s="1123"/>
      <c r="AO15" s="265">
        <v>-809032</v>
      </c>
      <c r="AP15" s="265">
        <v>-4722</v>
      </c>
      <c r="AQ15" s="266">
        <v>-3858</v>
      </c>
      <c r="AR15" s="267">
        <v>22.4</v>
      </c>
    </row>
    <row r="16" spans="1:46" x14ac:dyDescent="0.15">
      <c r="A16" s="247"/>
      <c r="AK16" s="1121" t="s">
        <v>177</v>
      </c>
      <c r="AL16" s="1122"/>
      <c r="AM16" s="1122"/>
      <c r="AN16" s="1123"/>
      <c r="AO16" s="265">
        <v>14157964</v>
      </c>
      <c r="AP16" s="265">
        <v>82639</v>
      </c>
      <c r="AQ16" s="266">
        <v>69084</v>
      </c>
      <c r="AR16" s="267">
        <v>19.600000000000001</v>
      </c>
    </row>
    <row r="17" spans="1:46" x14ac:dyDescent="0.15">
      <c r="A17" s="247"/>
    </row>
    <row r="18" spans="1:46" x14ac:dyDescent="0.15">
      <c r="A18" s="247"/>
      <c r="AQ18" s="268"/>
      <c r="AR18" s="268"/>
    </row>
    <row r="19" spans="1:46" x14ac:dyDescent="0.15">
      <c r="A19" s="247"/>
      <c r="AK19" s="243" t="s">
        <v>490</v>
      </c>
    </row>
    <row r="20" spans="1:46" x14ac:dyDescent="0.15">
      <c r="A20" s="247"/>
      <c r="AK20" s="269"/>
      <c r="AL20" s="270"/>
      <c r="AM20" s="270"/>
      <c r="AN20" s="271"/>
      <c r="AO20" s="272" t="s">
        <v>491</v>
      </c>
      <c r="AP20" s="273" t="s">
        <v>492</v>
      </c>
      <c r="AQ20" s="274" t="s">
        <v>493</v>
      </c>
      <c r="AR20" s="275"/>
    </row>
    <row r="21" spans="1:46" s="248" customFormat="1" x14ac:dyDescent="0.15">
      <c r="A21" s="276"/>
      <c r="AK21" s="1124" t="s">
        <v>494</v>
      </c>
      <c r="AL21" s="1125"/>
      <c r="AM21" s="1125"/>
      <c r="AN21" s="1126"/>
      <c r="AO21" s="277">
        <v>7.7</v>
      </c>
      <c r="AP21" s="278">
        <v>6.14</v>
      </c>
      <c r="AQ21" s="279">
        <v>1.56</v>
      </c>
      <c r="AS21" s="280"/>
      <c r="AT21" s="276"/>
    </row>
    <row r="22" spans="1:46" s="248" customFormat="1" x14ac:dyDescent="0.15">
      <c r="A22" s="276"/>
      <c r="AK22" s="1124" t="s">
        <v>495</v>
      </c>
      <c r="AL22" s="1125"/>
      <c r="AM22" s="1125"/>
      <c r="AN22" s="1126"/>
      <c r="AO22" s="281">
        <v>101.7</v>
      </c>
      <c r="AP22" s="282">
        <v>99.7</v>
      </c>
      <c r="AQ22" s="283">
        <v>2</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7" t="s">
        <v>496</v>
      </c>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c r="Z26" s="1117"/>
      <c r="AA26" s="1117"/>
      <c r="AB26" s="1117"/>
      <c r="AC26" s="1117"/>
      <c r="AD26" s="1117"/>
      <c r="AE26" s="1117"/>
      <c r="AF26" s="1117"/>
      <c r="AG26" s="1117"/>
      <c r="AH26" s="1117"/>
      <c r="AI26" s="1117"/>
      <c r="AJ26" s="1117"/>
      <c r="AK26" s="1117"/>
      <c r="AL26" s="1117"/>
      <c r="AM26" s="1117"/>
      <c r="AN26" s="1117"/>
      <c r="AO26" s="1117"/>
      <c r="AP26" s="1117"/>
      <c r="AQ26" s="1117"/>
      <c r="AR26" s="1117"/>
      <c r="AS26" s="1117"/>
    </row>
    <row r="27" spans="1:46" x14ac:dyDescent="0.15">
      <c r="A27" s="288"/>
      <c r="AS27" s="243"/>
      <c r="AT27" s="243"/>
    </row>
    <row r="28" spans="1:46" ht="17.25" x14ac:dyDescent="0.15">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498</v>
      </c>
      <c r="AL29" s="248"/>
      <c r="AM29" s="248"/>
      <c r="AN29" s="248"/>
      <c r="AS29" s="290"/>
    </row>
    <row r="30" spans="1:46" ht="13.5" customHeight="1" x14ac:dyDescent="0.15">
      <c r="A30" s="247"/>
      <c r="AK30" s="250"/>
      <c r="AL30" s="251"/>
      <c r="AM30" s="251"/>
      <c r="AN30" s="252"/>
      <c r="AO30" s="1106" t="s">
        <v>478</v>
      </c>
      <c r="AP30" s="253"/>
      <c r="AQ30" s="254" t="s">
        <v>479</v>
      </c>
      <c r="AR30" s="255"/>
    </row>
    <row r="31" spans="1:46" x14ac:dyDescent="0.15">
      <c r="A31" s="247"/>
      <c r="AK31" s="256"/>
      <c r="AL31" s="257"/>
      <c r="AM31" s="257"/>
      <c r="AN31" s="258"/>
      <c r="AO31" s="1107"/>
      <c r="AP31" s="259" t="s">
        <v>480</v>
      </c>
      <c r="AQ31" s="260" t="s">
        <v>481</v>
      </c>
      <c r="AR31" s="261" t="s">
        <v>482</v>
      </c>
    </row>
    <row r="32" spans="1:46" ht="27" customHeight="1" x14ac:dyDescent="0.15">
      <c r="A32" s="247"/>
      <c r="AK32" s="1108" t="s">
        <v>499</v>
      </c>
      <c r="AL32" s="1109"/>
      <c r="AM32" s="1109"/>
      <c r="AN32" s="1110"/>
      <c r="AO32" s="291">
        <v>4356323</v>
      </c>
      <c r="AP32" s="291">
        <v>25428</v>
      </c>
      <c r="AQ32" s="292">
        <v>26372</v>
      </c>
      <c r="AR32" s="293">
        <v>-3.6</v>
      </c>
    </row>
    <row r="33" spans="1:46" ht="13.5" customHeight="1" x14ac:dyDescent="0.15">
      <c r="A33" s="247"/>
      <c r="AK33" s="1108" t="s">
        <v>500</v>
      </c>
      <c r="AL33" s="1109"/>
      <c r="AM33" s="1109"/>
      <c r="AN33" s="1110"/>
      <c r="AO33" s="291" t="s">
        <v>501</v>
      </c>
      <c r="AP33" s="291" t="s">
        <v>501</v>
      </c>
      <c r="AQ33" s="292">
        <v>3</v>
      </c>
      <c r="AR33" s="293" t="s">
        <v>501</v>
      </c>
    </row>
    <row r="34" spans="1:46" ht="27" customHeight="1" x14ac:dyDescent="0.15">
      <c r="A34" s="247"/>
      <c r="AK34" s="1108" t="s">
        <v>502</v>
      </c>
      <c r="AL34" s="1109"/>
      <c r="AM34" s="1109"/>
      <c r="AN34" s="1110"/>
      <c r="AO34" s="291" t="s">
        <v>501</v>
      </c>
      <c r="AP34" s="291" t="s">
        <v>501</v>
      </c>
      <c r="AQ34" s="292">
        <v>27</v>
      </c>
      <c r="AR34" s="293" t="s">
        <v>501</v>
      </c>
    </row>
    <row r="35" spans="1:46" ht="27" customHeight="1" x14ac:dyDescent="0.15">
      <c r="A35" s="247"/>
      <c r="AK35" s="1108" t="s">
        <v>503</v>
      </c>
      <c r="AL35" s="1109"/>
      <c r="AM35" s="1109"/>
      <c r="AN35" s="1110"/>
      <c r="AO35" s="291">
        <v>116814</v>
      </c>
      <c r="AP35" s="291">
        <v>682</v>
      </c>
      <c r="AQ35" s="292">
        <v>5235</v>
      </c>
      <c r="AR35" s="293">
        <v>-87</v>
      </c>
    </row>
    <row r="36" spans="1:46" ht="27" customHeight="1" x14ac:dyDescent="0.15">
      <c r="A36" s="247"/>
      <c r="AK36" s="1108" t="s">
        <v>504</v>
      </c>
      <c r="AL36" s="1109"/>
      <c r="AM36" s="1109"/>
      <c r="AN36" s="1110"/>
      <c r="AO36" s="291" t="s">
        <v>501</v>
      </c>
      <c r="AP36" s="291" t="s">
        <v>501</v>
      </c>
      <c r="AQ36" s="292">
        <v>476</v>
      </c>
      <c r="AR36" s="293" t="s">
        <v>501</v>
      </c>
    </row>
    <row r="37" spans="1:46" ht="13.5" customHeight="1" x14ac:dyDescent="0.15">
      <c r="A37" s="247"/>
      <c r="AK37" s="1108" t="s">
        <v>505</v>
      </c>
      <c r="AL37" s="1109"/>
      <c r="AM37" s="1109"/>
      <c r="AN37" s="1110"/>
      <c r="AO37" s="291">
        <v>224653</v>
      </c>
      <c r="AP37" s="291">
        <v>1311</v>
      </c>
      <c r="AQ37" s="292">
        <v>969</v>
      </c>
      <c r="AR37" s="293">
        <v>35.299999999999997</v>
      </c>
    </row>
    <row r="38" spans="1:46" ht="27" customHeight="1" x14ac:dyDescent="0.15">
      <c r="A38" s="247"/>
      <c r="AK38" s="1111" t="s">
        <v>506</v>
      </c>
      <c r="AL38" s="1112"/>
      <c r="AM38" s="1112"/>
      <c r="AN38" s="1113"/>
      <c r="AO38" s="294" t="s">
        <v>501</v>
      </c>
      <c r="AP38" s="294" t="s">
        <v>501</v>
      </c>
      <c r="AQ38" s="295" t="s">
        <v>501</v>
      </c>
      <c r="AR38" s="283" t="s">
        <v>501</v>
      </c>
      <c r="AS38" s="290"/>
    </row>
    <row r="39" spans="1:46" x14ac:dyDescent="0.15">
      <c r="A39" s="247"/>
      <c r="AK39" s="1111" t="s">
        <v>507</v>
      </c>
      <c r="AL39" s="1112"/>
      <c r="AM39" s="1112"/>
      <c r="AN39" s="1113"/>
      <c r="AO39" s="291" t="s">
        <v>501</v>
      </c>
      <c r="AP39" s="291" t="s">
        <v>501</v>
      </c>
      <c r="AQ39" s="292">
        <v>-7307</v>
      </c>
      <c r="AR39" s="293" t="s">
        <v>501</v>
      </c>
      <c r="AS39" s="290"/>
    </row>
    <row r="40" spans="1:46" ht="27" customHeight="1" x14ac:dyDescent="0.15">
      <c r="A40" s="247"/>
      <c r="AK40" s="1108" t="s">
        <v>508</v>
      </c>
      <c r="AL40" s="1109"/>
      <c r="AM40" s="1109"/>
      <c r="AN40" s="1110"/>
      <c r="AO40" s="291">
        <v>-1243690</v>
      </c>
      <c r="AP40" s="291">
        <v>-7259</v>
      </c>
      <c r="AQ40" s="292">
        <v>-17667</v>
      </c>
      <c r="AR40" s="293">
        <v>-58.9</v>
      </c>
      <c r="AS40" s="290"/>
    </row>
    <row r="41" spans="1:46" x14ac:dyDescent="0.15">
      <c r="A41" s="247"/>
      <c r="AK41" s="1114" t="s">
        <v>287</v>
      </c>
      <c r="AL41" s="1115"/>
      <c r="AM41" s="1115"/>
      <c r="AN41" s="1116"/>
      <c r="AO41" s="291">
        <v>3454100</v>
      </c>
      <c r="AP41" s="291">
        <v>20161</v>
      </c>
      <c r="AQ41" s="292">
        <v>8108</v>
      </c>
      <c r="AR41" s="293">
        <v>148.69999999999999</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01" t="s">
        <v>478</v>
      </c>
      <c r="AN49" s="1103" t="s">
        <v>511</v>
      </c>
      <c r="AO49" s="1104"/>
      <c r="AP49" s="1104"/>
      <c r="AQ49" s="1104"/>
      <c r="AR49" s="1105"/>
    </row>
    <row r="50" spans="1:44" x14ac:dyDescent="0.15">
      <c r="A50" s="247"/>
      <c r="AK50" s="305"/>
      <c r="AL50" s="306"/>
      <c r="AM50" s="1102"/>
      <c r="AN50" s="307" t="s">
        <v>512</v>
      </c>
      <c r="AO50" s="308" t="s">
        <v>513</v>
      </c>
      <c r="AP50" s="309" t="s">
        <v>514</v>
      </c>
      <c r="AQ50" s="310" t="s">
        <v>515</v>
      </c>
      <c r="AR50" s="311" t="s">
        <v>516</v>
      </c>
    </row>
    <row r="51" spans="1:44" x14ac:dyDescent="0.15">
      <c r="A51" s="247"/>
      <c r="AK51" s="303" t="s">
        <v>517</v>
      </c>
      <c r="AL51" s="304"/>
      <c r="AM51" s="312">
        <v>10096510</v>
      </c>
      <c r="AN51" s="313">
        <v>59420</v>
      </c>
      <c r="AO51" s="314">
        <v>1.9</v>
      </c>
      <c r="AP51" s="315">
        <v>39221</v>
      </c>
      <c r="AQ51" s="316">
        <v>4.2</v>
      </c>
      <c r="AR51" s="317">
        <v>-2.2999999999999998</v>
      </c>
    </row>
    <row r="52" spans="1:44" x14ac:dyDescent="0.15">
      <c r="A52" s="247"/>
      <c r="AK52" s="318"/>
      <c r="AL52" s="319" t="s">
        <v>518</v>
      </c>
      <c r="AM52" s="320">
        <v>8956565</v>
      </c>
      <c r="AN52" s="321">
        <v>52711</v>
      </c>
      <c r="AO52" s="322">
        <v>-3.2</v>
      </c>
      <c r="AP52" s="323">
        <v>24821</v>
      </c>
      <c r="AQ52" s="324">
        <v>-0.5</v>
      </c>
      <c r="AR52" s="325">
        <v>-2.7</v>
      </c>
    </row>
    <row r="53" spans="1:44" x14ac:dyDescent="0.15">
      <c r="A53" s="247"/>
      <c r="AK53" s="303" t="s">
        <v>519</v>
      </c>
      <c r="AL53" s="304"/>
      <c r="AM53" s="312">
        <v>6617877</v>
      </c>
      <c r="AN53" s="313">
        <v>39238</v>
      </c>
      <c r="AO53" s="314">
        <v>-34</v>
      </c>
      <c r="AP53" s="315">
        <v>38566</v>
      </c>
      <c r="AQ53" s="316">
        <v>-1.7</v>
      </c>
      <c r="AR53" s="317">
        <v>-32.299999999999997</v>
      </c>
    </row>
    <row r="54" spans="1:44" x14ac:dyDescent="0.15">
      <c r="A54" s="247"/>
      <c r="AK54" s="318"/>
      <c r="AL54" s="319" t="s">
        <v>518</v>
      </c>
      <c r="AM54" s="320">
        <v>4540517</v>
      </c>
      <c r="AN54" s="321">
        <v>26921</v>
      </c>
      <c r="AO54" s="322">
        <v>-48.9</v>
      </c>
      <c r="AP54" s="323">
        <v>24059</v>
      </c>
      <c r="AQ54" s="324">
        <v>-3.1</v>
      </c>
      <c r="AR54" s="325">
        <v>-45.8</v>
      </c>
    </row>
    <row r="55" spans="1:44" x14ac:dyDescent="0.15">
      <c r="A55" s="247"/>
      <c r="AK55" s="303" t="s">
        <v>520</v>
      </c>
      <c r="AL55" s="304"/>
      <c r="AM55" s="312">
        <v>6241444</v>
      </c>
      <c r="AN55" s="313">
        <v>36811</v>
      </c>
      <c r="AO55" s="314">
        <v>-6.2</v>
      </c>
      <c r="AP55" s="315">
        <v>35156</v>
      </c>
      <c r="AQ55" s="316">
        <v>-8.8000000000000007</v>
      </c>
      <c r="AR55" s="317">
        <v>2.6</v>
      </c>
    </row>
    <row r="56" spans="1:44" x14ac:dyDescent="0.15">
      <c r="A56" s="247"/>
      <c r="AK56" s="318"/>
      <c r="AL56" s="319" t="s">
        <v>518</v>
      </c>
      <c r="AM56" s="320">
        <v>4403943</v>
      </c>
      <c r="AN56" s="321">
        <v>25974</v>
      </c>
      <c r="AO56" s="322">
        <v>-3.5</v>
      </c>
      <c r="AP56" s="323">
        <v>22430</v>
      </c>
      <c r="AQ56" s="324">
        <v>-6.8</v>
      </c>
      <c r="AR56" s="325">
        <v>3.3</v>
      </c>
    </row>
    <row r="57" spans="1:44" x14ac:dyDescent="0.15">
      <c r="A57" s="247"/>
      <c r="AK57" s="303" t="s">
        <v>521</v>
      </c>
      <c r="AL57" s="304"/>
      <c r="AM57" s="312">
        <v>10300419</v>
      </c>
      <c r="AN57" s="313">
        <v>60352</v>
      </c>
      <c r="AO57" s="314">
        <v>64</v>
      </c>
      <c r="AP57" s="315">
        <v>37029</v>
      </c>
      <c r="AQ57" s="316">
        <v>5.3</v>
      </c>
      <c r="AR57" s="317">
        <v>58.7</v>
      </c>
    </row>
    <row r="58" spans="1:44" x14ac:dyDescent="0.15">
      <c r="A58" s="247"/>
      <c r="AK58" s="318"/>
      <c r="AL58" s="319" t="s">
        <v>518</v>
      </c>
      <c r="AM58" s="320">
        <v>5703814</v>
      </c>
      <c r="AN58" s="321">
        <v>33420</v>
      </c>
      <c r="AO58" s="322">
        <v>28.7</v>
      </c>
      <c r="AP58" s="323">
        <v>23232</v>
      </c>
      <c r="AQ58" s="324">
        <v>3.6</v>
      </c>
      <c r="AR58" s="325">
        <v>25.1</v>
      </c>
    </row>
    <row r="59" spans="1:44" x14ac:dyDescent="0.15">
      <c r="A59" s="247"/>
      <c r="AK59" s="303" t="s">
        <v>522</v>
      </c>
      <c r="AL59" s="304"/>
      <c r="AM59" s="312">
        <v>13773892</v>
      </c>
      <c r="AN59" s="313">
        <v>80398</v>
      </c>
      <c r="AO59" s="314">
        <v>33.200000000000003</v>
      </c>
      <c r="AP59" s="315">
        <v>44805</v>
      </c>
      <c r="AQ59" s="316">
        <v>21</v>
      </c>
      <c r="AR59" s="317">
        <v>12.2</v>
      </c>
    </row>
    <row r="60" spans="1:44" x14ac:dyDescent="0.15">
      <c r="A60" s="247"/>
      <c r="AK60" s="318"/>
      <c r="AL60" s="319" t="s">
        <v>518</v>
      </c>
      <c r="AM60" s="320">
        <v>9019714</v>
      </c>
      <c r="AN60" s="321">
        <v>52648</v>
      </c>
      <c r="AO60" s="322">
        <v>57.5</v>
      </c>
      <c r="AP60" s="323">
        <v>29857</v>
      </c>
      <c r="AQ60" s="324">
        <v>28.5</v>
      </c>
      <c r="AR60" s="325">
        <v>29</v>
      </c>
    </row>
    <row r="61" spans="1:44" x14ac:dyDescent="0.15">
      <c r="A61" s="247"/>
      <c r="AK61" s="303" t="s">
        <v>523</v>
      </c>
      <c r="AL61" s="326"/>
      <c r="AM61" s="312">
        <v>9406028</v>
      </c>
      <c r="AN61" s="313">
        <v>55244</v>
      </c>
      <c r="AO61" s="314">
        <v>11.8</v>
      </c>
      <c r="AP61" s="315">
        <v>38955</v>
      </c>
      <c r="AQ61" s="327">
        <v>4</v>
      </c>
      <c r="AR61" s="317">
        <v>7.8</v>
      </c>
    </row>
    <row r="62" spans="1:44" x14ac:dyDescent="0.15">
      <c r="A62" s="247"/>
      <c r="AK62" s="318"/>
      <c r="AL62" s="319" t="s">
        <v>518</v>
      </c>
      <c r="AM62" s="320">
        <v>6524911</v>
      </c>
      <c r="AN62" s="321">
        <v>38335</v>
      </c>
      <c r="AO62" s="322">
        <v>6.1</v>
      </c>
      <c r="AP62" s="323">
        <v>24880</v>
      </c>
      <c r="AQ62" s="324">
        <v>4.3</v>
      </c>
      <c r="AR62" s="325">
        <v>1.8</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s/kEaZXpDguXzQwlIUtdsbf5+ChvJkBlUneGWfK2D8Y4KXAXIq+dmklFAPmwWW9/iIqDa0GZTOX8UMPzHSA13w==" saltValue="nHwvmjjWEiSAQpXdDAY6P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khi2nzR7gt8Q7OkM+myo68I018aH64f+zXvObvg8Zr2XCrzmr9eDfNSfH1BniAfiilCP1vBsgn6QRpA386OCzw==" saltValue="5eZ1JTRXOM1A9s9pJXKWc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AYW3vk5F7NKV6nJiH3KvuPHd2C3R9Clh82W3fq2hXyOrw/2Wn5+SVRfLP0abgHoZEXM/GxK07njvV1UBd3ijrg==" saltValue="QQHl6RHXZX3kOTB/dtc7D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7" t="s">
        <v>3</v>
      </c>
      <c r="D47" s="1127"/>
      <c r="E47" s="1128"/>
      <c r="F47" s="11">
        <v>16.2</v>
      </c>
      <c r="G47" s="12">
        <v>19.47</v>
      </c>
      <c r="H47" s="12">
        <v>19.89</v>
      </c>
      <c r="I47" s="12">
        <v>19.559999999999999</v>
      </c>
      <c r="J47" s="13">
        <v>34.74</v>
      </c>
    </row>
    <row r="48" spans="2:10" ht="57.75" customHeight="1" x14ac:dyDescent="0.15">
      <c r="B48" s="14"/>
      <c r="C48" s="1129" t="s">
        <v>4</v>
      </c>
      <c r="D48" s="1129"/>
      <c r="E48" s="1130"/>
      <c r="F48" s="15">
        <v>4.13</v>
      </c>
      <c r="G48" s="16">
        <v>3.7</v>
      </c>
      <c r="H48" s="16">
        <v>3.4</v>
      </c>
      <c r="I48" s="16">
        <v>3.69</v>
      </c>
      <c r="J48" s="17">
        <v>4.74</v>
      </c>
    </row>
    <row r="49" spans="2:10" ht="57.75" customHeight="1" thickBot="1" x14ac:dyDescent="0.2">
      <c r="B49" s="18"/>
      <c r="C49" s="1131" t="s">
        <v>5</v>
      </c>
      <c r="D49" s="1131"/>
      <c r="E49" s="1132"/>
      <c r="F49" s="19" t="s">
        <v>530</v>
      </c>
      <c r="G49" s="20" t="s">
        <v>531</v>
      </c>
      <c r="H49" s="20" t="s">
        <v>532</v>
      </c>
      <c r="I49" s="20" t="s">
        <v>533</v>
      </c>
      <c r="J49" s="21">
        <v>16.09</v>
      </c>
    </row>
    <row r="50" spans="2:10" x14ac:dyDescent="0.15"/>
  </sheetData>
  <sheetProtection algorithmName="SHA-512" hashValue="TvXPQfP8Gopt5qYM0ib1X1O2GbcmsIRdYrxHJIsiKUgLartlr6+o2YXVFUu06Fs3hwEnQLWxHP+ZfN4zCLKCdw==" saltValue="78t8JNFT9smH6SX3ZRw2S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14</vt:i4>
      </vt:variant>
    </vt:vector>
  </HeadingPairs>
  <TitlesOfParts>
    <vt:vector baseType="lpstr" size="14">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2026-02-23T05:41:29Z</dcterms:created>
  <dcterms:modified xsi:type="dcterms:W3CDTF">2026-03-24T00:47:45Z</dcterms:modified>
</cp:coreProperties>
</file>