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<sst xmlns="http://schemas.openxmlformats.org/spreadsheetml/2006/main" count="572" uniqueCount="348">
  <si>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</si>
  <si>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</si>
  <si>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</si>
  <si>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</si>
  <si>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</si>
  <si>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</si>
  <si>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</si>
  <si>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</si>
  <si>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</si>
  <si>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</si>
  <si>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</si>
  <si>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</si>
  <si>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</si>
  <si>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</si>
  <si>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</si>
  <si>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</si>
  <si>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</si>
  <si>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</si>
  <si>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</si>
  <si>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</si>
  <si>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</si>
  <si>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</si>
  <si>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</si>
  <si>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</si>
  <si>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</si>
  <si>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</si>
  <si>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</si>
  <si>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</si>
  <si>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</si>
  <si>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</si>
  <si>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</si>
  <si>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</si>
  <si>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</si>
  <si>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</si>
  <si>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</si>
  <si>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</si>
  <si>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</si>
  <si>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</si>
  <si>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</si>
  <si>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</si>
  <si>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</si>
  <si>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</si>
  <si>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</si>
  <si>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</si>
  <si>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</si>
  <si>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</si>
  <si>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</si>
  <si>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</si>
  <si>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</si>
  <si>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</si>
  <si>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</si>
  <si>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</si>
  <si>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</si>
  <si>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</si>
  <si>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</si>
  <si>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</si>
  <si>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</si>
  <si>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</si>
  <si>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</si>
  <si>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</si>
  <si>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</si>
  <si>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</si>
  <si>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</si>
  <si>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</si>
  <si>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</si>
  <si>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</si>
  <si>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</si>
  <si>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</si>
  <si>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</si>
  <si>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</si>
  <si>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</si>
  <si>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</si>
  <si>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</si>
  <si>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</si>
  <si>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</si>
  <si>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</si>
  <si>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</si>
  <si>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</si>
  <si>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</si>
  <si>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</si>
  <si>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</si>
  <si>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</si>
  <si>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</si>
  <si>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</si>
  <si>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</si>
  <si>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</si>
  <si>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</si>
  <si>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</si>
  <si>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</si>
  <si>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</si>
  <si>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</si>
  <si>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</si>
  <si>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</si>
  <si>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</si>
  <si>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</si>
  <si>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</si>
  <si>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</si>
  <si>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</si>
  <si>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</si>
  <si>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</si>
  <si>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</si>
  <si>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</si>
  <si>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</si>
  <si>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</si>
  <si>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</si>
  <si>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</si>
  <si>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</si>
  <si>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</si>
  <si>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</si>
  <si>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</si>
  <si>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</si>
  <si>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</si>
  <si>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</si>
  <si>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</si>
  <si>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</si>
  <si>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</si>
  <si>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</si>
  <si>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</si>
  <si>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</si>
  <si>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</si>
  <si>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</si>
  <si>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</si>
  <si>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</si>
  <si>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</si>
  <si>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</si>
  <si>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</si>
  <si>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</si>
  <si>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</si>
  <si>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</si>
  <si>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</si>
  <si>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</si>
  <si>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</si>
  <si>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</si>
  <si>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</si>
  <si>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</si>
  <si>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</si>
  <si>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</si>
  <si>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</si>
  <si>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</si>
  <si>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</si>
  <si>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</si>
  <si>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</si>
  <si>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</si>
  <si>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</si>
  <si>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</si>
  <si>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</si>
  <si>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</si>
  <si>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</si>
  <si>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</si>
  <si>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</si>
  <si>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</si>
  <si>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</si>
  <si>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</si>
  <si>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</si>
  <si>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</si>
  <si>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</si>
  <si>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</si>
  <si>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</si>
  <si>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</si>
  <si>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</si>
  <si>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</si>
  <si>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</si>
  <si>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</si>
  <si>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</si>
  <si>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</si>
  <si>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</si>
  <si>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</si>
  <si>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</si>
  <si>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</si>
  <si>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</si>
  <si>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</si>
  <si>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</si>
  <si>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</si>
  <si>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</si>
  <si>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</si>
  <si>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</si>
  <si>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</si>
  <si>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</si>
  <si>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</si>
  <si>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</si>
  <si>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</si>
  <si>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</si>
  <si>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</si>
  <si>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</si>
  <si>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</si>
  <si>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</si>
  <si>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</si>
  <si>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</si>
  <si>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</si>
  <si>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</si>
  <si>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</si>
  <si>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</si>
  <si>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</si>
  <si>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</si>
  <si>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</si>
  <si>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</si>
  <si>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</si>
  <si>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</si>
  <si>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</si>
  <si>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</si>
  <si>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</si>
  <si>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</si>
  <si>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</si>
  <si>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</si>
  <si>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</si>
  <si>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</si>
  <si>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</si>
  <si>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</si>
  <si>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</si>
  <si>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</si>
  <si>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</si>
  <si>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</si>
  <si>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</si>
  <si>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</si>
  <si>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</si>
  <si>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</si>
  <si>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</si>
  <si>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</si>
  <si>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</si>
  <si>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</si>
  <si>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</si>
  <si>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</si>
  <si>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</si>
  <si>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</si>
  <si>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</si>
  <si>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</si>
  <si>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</si>
  <si>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</si>
  <si>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</si>
  <si>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</si>
  <si>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</si>
  <si>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</si>
  <si>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</si>
  <si>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</si>
  <si>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</si>
  <si>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</si>
  <si>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</si>
  <si>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</si>
  <si>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</si>
  <si>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</si>
  <si>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</si>
  <si>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</si>
  <si>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</si>
  <si>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</si>
  <si>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</si>
  <si>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</si>
  <si>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</si>
  <si>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</si>
  <si>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</si>
  <si>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</si>
  <si>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</si>
  <si>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</si>
  <si>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</si>
  <si>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</si>
  <si>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</si>
  <si>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</si>
  <si>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</si>
  <si>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</si>
  <si>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</si>
  <si>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</si>
  <si>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</si>
  <si>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</si>
  <si>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</si>
  <si>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</si>
  <si>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</si>
  <si>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</si>
  <si>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</si>
  <si>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</si>
  <si>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</si>
  <si>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</si>
  <si>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</si>
  <si>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</si>
  <si>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</si>
  <si>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</si>
  <si>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</si>
  <si>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</si>
  <si>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</si>
  <si>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</si>
  <si>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</si>
  <si>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</si>
  <si>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</si>
  <si>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</si>
  <si>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</si>
  <si>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</si>
  <si>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</si>
  <si>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</si>
  <si>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</si>
  <si>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</si>
  <si>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</si>
  <si>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</si>
  <si>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</si>
  <si>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</si>
  <si>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</si>
  <si>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</si>
  <si>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</si>
  <si>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</si>
  <si>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</si>
  <si>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</si>
  <si>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</si>
  <si>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</si>
  <si>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</si>
  <si>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</si>
  <si>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</si>
  <si>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</si>
  <si>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</si>
  <si>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</si>
  <si>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</si>
  <si>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</si>
  <si>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</si>
  <si>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</si>
  <si>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</si>
  <si>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</si>
  <si>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</si>
  <si>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</si>
  <si>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</si>
  <si>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</si>
  <si>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</si>
  <si>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</si>
  <si>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</si>
  <si>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</si>
  <si>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</si>
  <si>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</si>
  <si>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</si>
  <si>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</si>
  <si>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</si>
  <si>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</si>
  <si>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</si>
  <si>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</si>
  <si>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</si>
  <si>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</si>
  <si>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</si>
  <si>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</si>
  <si>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</si>
  <si>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</si>
  <si>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</si>
  <si>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</si>
  <si>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</si>
  <si>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</si>
  <si>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</si>
  <si>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</si>
  <si>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</si>
  <si>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至　平成２９年３月３１日</t>
    <phoneticPr fontId="11"/>
  </si>
  <si>
    <t>自　平成２８年４月１日　</t>
    <phoneticPr fontId="11"/>
  </si>
  <si>
    <t>（平成２９年３月３１日現在）</t>
    <phoneticPr fontId="2"/>
  </si>
  <si>
    <r>
      <rPr>
        <sz val="12"/>
        <rFont val="ＭＳ Ｐゴシック"/>
        <family val="3"/>
        <charset val="128"/>
      </rPr>
      <t>墓地公園事業特別会計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</si>
  <si>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墓地公園事業特別会計</t>
    </r>
    <r>
      <rPr>
        <b/>
        <sz val="20"/>
        <rFont val="ＭＳ Ｐゴシック"/>
        <family val="3"/>
        <charset val="128"/>
      </rPr>
      <t>　　　　　　　　貸借対照表</t>
    </r>
    <rPh sb="0" eb="10">
      <t>ボチコウエンジギョウトクベツカイケイ</t>
    </rPh>
    <phoneticPr fontId="2"/>
  </si>
  <si>
    <r>
      <rPr>
        <sz val="12"/>
        <rFont val="ＭＳ Ｐゴシック"/>
        <family val="3"/>
        <charset val="128"/>
      </rPr>
      <t>墓地公園事業特別会計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</si>
  <si>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墓地公園事業特別会計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</si>
</sst>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25" sqref="P25:P2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7" t="s">
        <v>345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 x14ac:dyDescent="0.15">
      <c r="D3" s="238" t="s">
        <v>343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4" t="s">
        <v>1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1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3681881613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198170896</v>
      </c>
      <c r="AA7" s="27"/>
      <c r="AD7" s="9">
        <f>IF(AND(AD8="-",AD36="-",AD39="-"),"-",SUM(AD8,AD36,AD39))</f>
        <v>3681881613</v>
      </c>
      <c r="AE7" s="9">
        <f>IF(COUNTIF(AE8:AE12,"-")=COUNTA(AE8:AE12),"-",SUM(AE8:AE12))</f>
        <v>198170896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2418075288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186840000</v>
      </c>
      <c r="AA8" s="27"/>
      <c r="AD8" s="9">
        <f>IF(AND(AD9="-",AD25="-",COUNTIF(AD34:AD35,"-")=COUNTA(AD34:AD35)),"-",SUM(AD9,AD25,AD34:AD35))</f>
        <v>2418075288</v>
      </c>
      <c r="AE8" s="9">
        <v>186840000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 t="s">
        <v>12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 t="s">
        <v>333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 t="s">
        <v>334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11330896</v>
      </c>
      <c r="AA10" s="27"/>
      <c r="AD10" s="9" t="s">
        <v>12</v>
      </c>
      <c r="AE10" s="9">
        <v>11330896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 t="s">
        <v>334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334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 t="s">
        <v>333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 t="s">
        <v>334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 t="s">
        <v>333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15379357</v>
      </c>
      <c r="AA13" s="27"/>
      <c r="AD13" s="9" t="s">
        <v>12</v>
      </c>
      <c r="AE13" s="9">
        <f>IF(COUNTIF(AE14:AE21,"-")=COUNTA(AE14:AE21),"-",SUM(AE14:AE21))</f>
        <v>15379357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 t="s">
        <v>334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14160000</v>
      </c>
      <c r="AA14" s="27"/>
      <c r="AD14" s="9" t="s">
        <v>12</v>
      </c>
      <c r="AE14" s="9">
        <v>14160000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 t="s">
        <v>334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 t="s">
        <v>333</v>
      </c>
      <c r="AA15" s="27"/>
      <c r="AD15" s="9" t="s">
        <v>12</v>
      </c>
      <c r="AE15" s="9" t="s">
        <v>12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334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334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 t="s">
        <v>334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1219357</v>
      </c>
      <c r="AA19" s="27"/>
      <c r="AD19" s="9" t="s">
        <v>12</v>
      </c>
      <c r="AE19" s="9">
        <v>1219357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 t="s">
        <v>334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 t="s">
        <v>334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 t="s">
        <v>334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213550253</v>
      </c>
      <c r="AA22" s="31"/>
      <c r="AD22" s="9" t="s">
        <v>12</v>
      </c>
      <c r="AE22" s="9">
        <f>IF(AND(AE7="-",AE13="-"),"-",SUM(AE7,AE13))</f>
        <v>213550253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 t="s">
        <v>334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 t="s">
        <v>334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3681881613</v>
      </c>
      <c r="AA24" s="27"/>
      <c r="AD24" s="9" t="s">
        <v>12</v>
      </c>
      <c r="AE24" s="9">
        <v>3681881613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2414503590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-206160051</v>
      </c>
      <c r="AA25" s="27"/>
      <c r="AD25" s="9">
        <f>IF(COUNTIF(AD26:AD33,"-")=COUNTA(AD26:AD33),"-",SUM(AD26:AD33))</f>
        <v>2414503590</v>
      </c>
      <c r="AE25" s="9">
        <v>-206160051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1102667925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1102667925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345967370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345967370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-202956651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-202956651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3400293198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3400293198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-2256092252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-2256092252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24624000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24624000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29264854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29264854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-25693156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-25693156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 t="s">
        <v>12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 t="s">
        <v>333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 t="s">
        <v>335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1263806325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1263806325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 t="s">
        <v>12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 t="s">
        <v>333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 t="s">
        <v>333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811360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811360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 t="s">
        <v>335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1262994965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1262994965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1262994965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1262994965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 t="s">
        <v>333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7390202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7390202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7131602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7131602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258600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258600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 t="s">
        <v>334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 t="s">
        <v>12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 t="s">
        <v>333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 t="s">
        <v>335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 t="s">
        <v>333</v>
      </c>
      <c r="Q61" s="26"/>
      <c r="R61" s="228" t="s">
        <v>128</v>
      </c>
      <c r="S61" s="229"/>
      <c r="T61" s="229"/>
      <c r="U61" s="229"/>
      <c r="V61" s="229"/>
      <c r="W61" s="229"/>
      <c r="X61" s="229"/>
      <c r="Y61" s="230"/>
      <c r="Z61" s="40">
        <v>3475721562</v>
      </c>
      <c r="AA61" s="41"/>
      <c r="AD61" s="9" t="s">
        <v>12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1" t="s">
        <v>3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3689271815</v>
      </c>
      <c r="Q62" s="43"/>
      <c r="R62" s="234" t="s">
        <v>323</v>
      </c>
      <c r="S62" s="235"/>
      <c r="T62" s="235"/>
      <c r="U62" s="235"/>
      <c r="V62" s="235"/>
      <c r="W62" s="235"/>
      <c r="X62" s="235"/>
      <c r="Y62" s="236"/>
      <c r="Z62" s="42">
        <v>3689271815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abSelected="1" topLeftCell="B1" zoomScale="85" zoomScaleNormal="85" zoomScaleSheetLayoutView="100" workbookViewId="0">
      <selection activeCell="N42" sqref="N42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2" t="s">
        <v>344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 x14ac:dyDescent="0.2">
      <c r="C3" s="243" t="s">
        <v>336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 x14ac:dyDescent="0.2">
      <c r="C4" s="243" t="s">
        <v>337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222677263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222552263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16549499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14497717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1219357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832425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 t="s">
        <v>338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205215476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96033233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4418280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104763963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339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787288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555988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 t="s">
        <v>340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231300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125000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125000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 t="s">
        <v>339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 t="s">
        <v>340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 t="s">
        <v>339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222353996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220287030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2066966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323267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 t="s">
        <v>12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 t="s">
        <v>339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 t="s">
        <v>338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340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339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339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 t="s">
        <v>12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 t="s">
        <v>339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340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323267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M40" sqref="M40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66" t="s">
        <v>346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0"/>
      <c r="C3" s="267" t="s">
        <v>336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0"/>
      <c r="C4" s="267" t="s">
        <v>341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133</v>
      </c>
      <c r="R7" s="280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3259498229</v>
      </c>
      <c r="L8" s="92"/>
      <c r="M8" s="91">
        <v>3389325294</v>
      </c>
      <c r="N8" s="93"/>
      <c r="O8" s="91">
        <v>-129827065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-323267</v>
      </c>
      <c r="L9" s="98"/>
      <c r="M9" s="257"/>
      <c r="N9" s="258"/>
      <c r="O9" s="97">
        <v>-323267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163720000</v>
      </c>
      <c r="L10" s="98"/>
      <c r="M10" s="254"/>
      <c r="N10" s="259"/>
      <c r="O10" s="97">
        <v>163720000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163720000</v>
      </c>
      <c r="L11" s="98"/>
      <c r="M11" s="254"/>
      <c r="N11" s="259"/>
      <c r="O11" s="97">
        <v>163720000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 t="s">
        <v>12</v>
      </c>
      <c r="L12" s="110"/>
      <c r="M12" s="260"/>
      <c r="N12" s="261"/>
      <c r="O12" s="109" t="s">
        <v>339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163396733</v>
      </c>
      <c r="L13" s="119"/>
      <c r="M13" s="262"/>
      <c r="N13" s="263"/>
      <c r="O13" s="118">
        <v>163396733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239729719</v>
      </c>
      <c r="N14" s="99"/>
      <c r="O14" s="97">
        <v>-239729719</v>
      </c>
      <c r="P14" s="103"/>
      <c r="Q14" s="264"/>
      <c r="R14" s="265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50"/>
      <c r="L15" s="251"/>
      <c r="M15" s="97">
        <v>231630960</v>
      </c>
      <c r="N15" s="99"/>
      <c r="O15" s="97">
        <v>-231630960</v>
      </c>
      <c r="P15" s="103"/>
      <c r="Q15" s="252"/>
      <c r="R15" s="253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50"/>
      <c r="L16" s="251"/>
      <c r="M16" s="97">
        <v>-104763963</v>
      </c>
      <c r="N16" s="99"/>
      <c r="O16" s="97">
        <v>104763963</v>
      </c>
      <c r="P16" s="103"/>
      <c r="Q16" s="252"/>
      <c r="R16" s="253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50"/>
      <c r="L17" s="251"/>
      <c r="M17" s="97">
        <v>180481912</v>
      </c>
      <c r="N17" s="99"/>
      <c r="O17" s="97">
        <v>-180481912</v>
      </c>
      <c r="P17" s="103"/>
      <c r="Q17" s="252"/>
      <c r="R17" s="253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50"/>
      <c r="L18" s="251"/>
      <c r="M18" s="97">
        <v>-67619190</v>
      </c>
      <c r="N18" s="99"/>
      <c r="O18" s="97">
        <v>67619190</v>
      </c>
      <c r="P18" s="103"/>
      <c r="Q18" s="252"/>
      <c r="R18" s="253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339</v>
      </c>
      <c r="N19" s="99"/>
      <c r="O19" s="254"/>
      <c r="P19" s="255"/>
      <c r="Q19" s="256"/>
      <c r="R19" s="25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>
        <v>52826600</v>
      </c>
      <c r="L20" s="98"/>
      <c r="M20" s="97">
        <v>52826600</v>
      </c>
      <c r="N20" s="99"/>
      <c r="O20" s="254"/>
      <c r="P20" s="255"/>
      <c r="Q20" s="256"/>
      <c r="R20" s="25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339</v>
      </c>
      <c r="N21" s="111"/>
      <c r="O21" s="109" t="s">
        <v>340</v>
      </c>
      <c r="P21" s="113"/>
      <c r="Q21" s="248"/>
      <c r="R21" s="249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216223333</v>
      </c>
      <c r="L22" s="131"/>
      <c r="M22" s="130">
        <v>292556319</v>
      </c>
      <c r="N22" s="132"/>
      <c r="O22" s="130">
        <v>-76332986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3475721562</v>
      </c>
      <c r="L23" s="140"/>
      <c r="M23" s="139">
        <v>3681881613</v>
      </c>
      <c r="N23" s="141"/>
      <c r="O23" s="139">
        <v>-206160051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S19" sqref="S19:T1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0" t="s">
        <v>347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 x14ac:dyDescent="0.15">
      <c r="A3" s="152"/>
      <c r="B3" s="153"/>
      <c r="C3" s="291" t="s">
        <v>342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 x14ac:dyDescent="0.15">
      <c r="A4" s="152"/>
      <c r="B4" s="153"/>
      <c r="C4" s="291" t="s">
        <v>341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 x14ac:dyDescent="0.2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116950041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116825041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15586240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100451513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555988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231300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125000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125000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 t="s">
        <v>339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 t="s">
        <v>339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 t="s">
        <v>339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386387926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163720000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 t="s">
        <v>340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220600960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2066966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339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339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339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269437885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412112872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231630960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180481912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339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 t="s">
        <v>339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339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67338320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 t="s">
        <v>339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67338320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 t="s">
        <v>339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 t="s">
        <v>339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339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-344774552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6600000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6600000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339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75600000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75600000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338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69000000</v>
      </c>
      <c r="N51" s="182"/>
      <c r="O51" s="220"/>
    </row>
    <row r="52" spans="1:17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-6336667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13468269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339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7131602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 t="s">
        <v>339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 t="s">
        <v>339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 t="s">
        <v>12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7131602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2018-11-05T10:06:52Z</cp:lastPrinted>
  <dcterms:created xsi:type="dcterms:W3CDTF">2018-11-01T09:13:25Z</dcterms:created>
  <dcterms:modified xsi:type="dcterms:W3CDTF">2018-11-14T03:11:34Z</dcterms:modified>
</cp:coreProperties>
</file>