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連結純資産変動計算書!$B$1:$S$31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E22" i="5" l="1"/>
  <c r="AE75" i="5" s="1"/>
  <c r="AD52" i="5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<sst xmlns="http://schemas.openxmlformats.org/spreadsheetml/2006/main" count="364" uniqueCount="273">
  <si>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</si>
  <si>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</si>
  <si>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</si>
  <si>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</si>
  <si>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</si>
  <si>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</si>
  <si>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</si>
  <si>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</si>
  <si>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</si>
  <si>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</si>
  <si>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</si>
  <si>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</si>
  <si>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</si>
  <si>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</si>
  <si>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</si>
  <si>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</si>
  <si>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</si>
  <si>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</si>
  <si>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</si>
  <si>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</si>
  <si>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</si>
  <si>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</si>
  <si>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</si>
  <si>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</si>
  <si>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</si>
  <si>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</si>
  <si>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</si>
  <si>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</si>
  <si>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</si>
  <si>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</si>
  <si>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</si>
  <si>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</si>
  <si>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</si>
  <si>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</si>
  <si>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</si>
  <si>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</si>
  <si>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</si>
  <si>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</si>
  <si>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</si>
  <si>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</si>
  <si>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</si>
  <si>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</si>
  <si>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</si>
  <si>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</si>
  <si>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</si>
  <si>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</si>
  <si>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</si>
  <si>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</si>
  <si>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</si>
  <si>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</si>
  <si>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</si>
  <si>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</si>
  <si>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</si>
  <si>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</si>
  <si>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</si>
  <si>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</si>
  <si>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</si>
  <si>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</si>
  <si>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</si>
  <si>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</si>
  <si>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</si>
  <si>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</si>
  <si>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</si>
  <si>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</si>
  <si>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</si>
  <si>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</si>
  <si>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</si>
  <si>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</si>
  <si>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</si>
  <si>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</si>
  <si>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</si>
  <si>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</si>
  <si>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</si>
  <si>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</si>
  <si>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</si>
  <si>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</si>
  <si>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</si>
  <si>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</si>
  <si>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</si>
  <si>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</si>
  <si>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</si>
  <si>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</si>
  <si>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</si>
  <si>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</si>
  <si>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</si>
  <si>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</si>
  <si>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</si>
  <si>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</si>
  <si>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</si>
  <si>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</si>
  <si>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</si>
  <si>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</si>
  <si>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</si>
  <si>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</si>
  <si>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</si>
  <si>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</si>
  <si>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</si>
  <si>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</si>
  <si>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</si>
  <si>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</si>
  <si>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</si>
  <si>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</si>
  <si>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</si>
  <si>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</si>
  <si>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</si>
  <si>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</si>
  <si>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</si>
  <si>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</si>
  <si>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</si>
  <si>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</si>
  <si>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</si>
  <si>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</si>
  <si>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</si>
  <si>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</si>
  <si>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</si>
  <si>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</si>
  <si>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</si>
  <si>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</si>
  <si>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</si>
  <si>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</si>
  <si>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</si>
  <si>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</si>
  <si>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</si>
  <si>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</si>
  <si>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</si>
  <si>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</si>
  <si>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</si>
  <si>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</si>
  <si>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</si>
  <si>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</si>
  <si>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</si>
  <si>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</si>
  <si>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</si>
  <si>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</si>
  <si>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</si>
  <si>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</si>
  <si>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</si>
  <si>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</si>
  <si>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</si>
  <si>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</si>
  <si>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</si>
  <si>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</si>
  <si>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</si>
  <si>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</si>
  <si>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</si>
  <si>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</si>
  <si>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</si>
  <si>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</si>
  <si>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</si>
  <si>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</si>
  <si>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</si>
  <si>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</si>
  <si>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</si>
  <si>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</si>
  <si>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</si>
  <si>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</si>
  <si>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</si>
  <si>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</si>
  <si>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</si>
  <si>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</si>
  <si>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</si>
  <si>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</si>
  <si>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</si>
  <si>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</si>
  <si>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</si>
  <si>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</si>
  <si>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</si>
  <si>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</si>
  <si>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</si>
  <si>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</si>
  <si>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</si>
  <si>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</si>
  <si>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</si>
  <si>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</si>
  <si>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</si>
  <si>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</si>
  <si>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</si>
  <si>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</si>
  <si>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</si>
  <si>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</si>
  <si>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</si>
  <si>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</si>
  <si>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</si>
  <si>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</si>
  <si>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</si>
  <si>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</si>
  <si>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</si>
  <si>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</si>
  <si>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</si>
  <si>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</si>
  <si>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</si>
  <si>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</si>
  <si>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</si>
  <si>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</si>
  <si>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</si>
  <si>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</si>
  <si>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</si>
  <si>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</si>
  <si>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</si>
  <si>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</si>
  <si>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</si>
  <si>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</si>
  <si>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</si>
  <si>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</si>
  <si>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</si>
  <si>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</si>
  <si>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</si>
  <si>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</si>
  <si>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</si>
  <si>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</si>
  <si>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</si>
  <si>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</si>
  <si>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</si>
  <si>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</si>
  <si>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</si>
  <si>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</si>
  <si>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</si>
  <si>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</si>
  <si>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</si>
  <si>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</si>
  <si>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</si>
  <si>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</si>
  <si>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</si>
  <si>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</si>
  <si>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</si>
  <si>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</si>
  <si>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</si>
  <si>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</si>
  <si>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</si>
  <si>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</si>
  <si>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</si>
  <si>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</si>
  <si>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</si>
  <si>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</si>
  <si>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</si>
  <si>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</si>
  <si>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</si>
  <si>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</si>
  <si>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</si>
  <si>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</si>
  <si>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</si>
  <si>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</si>
  <si>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</si>
  <si>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</si>
  <si>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</si>
  <si>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</si>
  <si>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</si>
  <si>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</si>
  <si>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</si>
  <si>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</si>
  <si>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</si>
  <si>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</si>
  <si>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</si>
  <si>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</si>
  <si>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</si>
  <si>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</si>
  <si>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</si>
  <si>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</si>
  <si>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</si>
  <si>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</si>
  <si>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</si>
  <si>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</si>
  <si>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</si>
  <si>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連結行政コスト計算書</t>
  </si>
  <si>
    <t>自　平成２８年４月１日　</t>
    <phoneticPr fontId="11"/>
  </si>
  <si>
    <t>至　平成２９年３月３１日</t>
    <phoneticPr fontId="11"/>
  </si>
  <si>
    <t>連結純資産変動計算書</t>
  </si>
  <si>
    <t>自　平成２８年４月１日　</t>
    <phoneticPr fontId="11"/>
  </si>
  <si>
    <t>至　平成２９年３月３１日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</si>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</sst>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44823</xdr:colOff>
      <xdr:row>13</xdr:row>
      <xdr:rowOff>33617</xdr:rowOff>
    </xdr:from>
    <xdr:to>
      <xdr:col>15</xdr:col>
      <xdr:colOff>168088</xdr:colOff>
      <xdr:row>23</xdr:row>
      <xdr:rowOff>134471</xdr:rowOff>
    </xdr:to>
    <xdr:sp macro="" textlink="">
      <xdr:nvSpPr>
        <xdr:cNvPr id="2" name="角丸四角形 1"/>
        <xdr:cNvSpPr/>
      </xdr:nvSpPr>
      <xdr:spPr>
        <a:xfrm>
          <a:off x="4247029" y="2879911"/>
          <a:ext cx="3641912" cy="2117913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省　略</a:t>
          </a:r>
        </a:p>
      </xdr:txBody>
    </xdr:sp>
    <xdr:clientData/>
  </xdr:twoCellAnchor>
  <xdr:twoCellAnchor>
    <xdr:from>
      <xdr:col>12</xdr:col>
      <xdr:colOff>1085850</xdr:colOff>
      <xdr:row>27</xdr:row>
      <xdr:rowOff>0</xdr:rowOff>
    </xdr:from>
    <xdr:to>
      <xdr:col>18</xdr:col>
      <xdr:colOff>22412</xdr:colOff>
      <xdr:row>30</xdr:row>
      <xdr:rowOff>11206</xdr:rowOff>
    </xdr:to>
    <xdr:sp macro="" textlink="">
      <xdr:nvSpPr>
        <xdr:cNvPr id="3" name="角丸四角形 2"/>
        <xdr:cNvSpPr/>
      </xdr:nvSpPr>
      <xdr:spPr>
        <a:xfrm>
          <a:off x="5257800" y="5524500"/>
          <a:ext cx="4565837" cy="52555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連結財務書類では資金収支計算書を省略しています。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77"/>
  <sheetViews>
    <sheetView showGridLines="0" topLeftCell="C34" zoomScale="85" zoomScaleNormal="85" zoomScaleSheetLayoutView="85" workbookViewId="0">
      <selection activeCell="E77" sqref="E7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161" t="s">
        <v>269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38" ht="21" customHeight="1" x14ac:dyDescent="0.15">
      <c r="D3" s="162" t="s">
        <v>270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8" s="16" customFormat="1" ht="14.25" customHeight="1" thickBot="1" x14ac:dyDescent="0.2">
      <c r="A5" s="15" t="s">
        <v>243</v>
      </c>
      <c r="B5" s="15" t="s">
        <v>244</v>
      </c>
      <c r="D5" s="163" t="s">
        <v>1</v>
      </c>
      <c r="E5" s="164"/>
      <c r="F5" s="164"/>
      <c r="G5" s="164"/>
      <c r="H5" s="164"/>
      <c r="I5" s="164"/>
      <c r="J5" s="164"/>
      <c r="K5" s="165"/>
      <c r="L5" s="165"/>
      <c r="M5" s="165"/>
      <c r="N5" s="165"/>
      <c r="O5" s="165"/>
      <c r="P5" s="166" t="s">
        <v>245</v>
      </c>
      <c r="Q5" s="167"/>
      <c r="R5" s="164" t="s">
        <v>1</v>
      </c>
      <c r="S5" s="164"/>
      <c r="T5" s="164"/>
      <c r="U5" s="164"/>
      <c r="V5" s="164"/>
      <c r="W5" s="164"/>
      <c r="X5" s="164"/>
      <c r="Y5" s="164"/>
      <c r="Z5" s="166" t="s">
        <v>245</v>
      </c>
      <c r="AA5" s="167"/>
    </row>
    <row r="6" spans="1:38" ht="14.65" customHeight="1" x14ac:dyDescent="0.15">
      <c r="D6" s="17" t="s">
        <v>246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247</v>
      </c>
      <c r="S6" s="19"/>
      <c r="T6" s="19"/>
      <c r="U6" s="19"/>
      <c r="V6" s="19"/>
      <c r="W6" s="19"/>
      <c r="X6" s="19"/>
      <c r="Y6" s="18"/>
      <c r="Z6" s="21"/>
      <c r="AA6" s="23"/>
      <c r="AK6" s="160"/>
      <c r="AL6" s="160"/>
    </row>
    <row r="7" spans="1:38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485304259726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50124266729</v>
      </c>
      <c r="AA7" s="27"/>
      <c r="AD7" s="9">
        <f>IF(AND(AD8="-",AD49="-",AD52="-"),"-",SUM(AD8,AD49,AD52))</f>
        <v>485304259726</v>
      </c>
      <c r="AE7" s="9">
        <f>IF(COUNTIF(AE8:AE12,"-")=COUNTA(AE8:AE12),"-",SUM(AE8:AE12))</f>
        <v>50124266729</v>
      </c>
      <c r="AK7" s="160"/>
      <c r="AL7" s="160"/>
    </row>
    <row r="8" spans="1:38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426571757646</v>
      </c>
      <c r="Q8" s="26"/>
      <c r="R8" s="19"/>
      <c r="S8" s="19"/>
      <c r="T8" s="19" t="s">
        <v>271</v>
      </c>
      <c r="U8" s="19"/>
      <c r="V8" s="19"/>
      <c r="W8" s="19"/>
      <c r="X8" s="19"/>
      <c r="Y8" s="18"/>
      <c r="Z8" s="25">
        <v>32472009884</v>
      </c>
      <c r="AA8" s="27"/>
      <c r="AD8" s="9">
        <f>IF(AND(AD9="-",AD33="-",COUNTIF(AD46:AD48,"-")=COUNTA(AD46:AD48)),"-",SUM(AD9,AD33,AD46:AD48))</f>
        <v>426571757646</v>
      </c>
      <c r="AE8" s="9">
        <v>32472009884</v>
      </c>
      <c r="AK8" s="160"/>
      <c r="AL8" s="160"/>
    </row>
    <row r="9" spans="1:38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236259442529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2779394881</v>
      </c>
      <c r="AA9" s="27"/>
      <c r="AD9" s="9">
        <f>IF(COUNTIF(AD10:AD32,"-")=COUNTA(AD10:AD32),"-",SUM(AD10:AD32))</f>
        <v>236259442529</v>
      </c>
      <c r="AE9" s="9">
        <v>2779394881</v>
      </c>
      <c r="AK9" s="160"/>
      <c r="AL9" s="160"/>
    </row>
    <row r="10" spans="1:38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148965000706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11685294638</v>
      </c>
      <c r="AA10" s="27"/>
      <c r="AD10" s="9">
        <v>148965000706</v>
      </c>
      <c r="AE10" s="9">
        <v>11685294638</v>
      </c>
      <c r="AK10" s="160"/>
      <c r="AL10" s="160"/>
    </row>
    <row r="11" spans="1:38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K11" s="160"/>
      <c r="AL11" s="160"/>
    </row>
    <row r="12" spans="1:38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3187567326</v>
      </c>
      <c r="AA12" s="27"/>
      <c r="AD12" s="9">
        <v>0</v>
      </c>
      <c r="AE12" s="9">
        <v>3187567326</v>
      </c>
      <c r="AK12" s="160"/>
      <c r="AL12" s="160"/>
    </row>
    <row r="13" spans="1:38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8060468833</v>
      </c>
      <c r="AA13" s="27"/>
      <c r="AD13" s="9">
        <v>0</v>
      </c>
      <c r="AE13" s="9">
        <f>IF(COUNTIF(AE14:AE21,"-")=COUNTA(AE14:AE21),"-",SUM(AE14:AE21))</f>
        <v>8060468833</v>
      </c>
      <c r="AK13" s="160"/>
      <c r="AL13" s="160"/>
    </row>
    <row r="14" spans="1:38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158811182847</v>
      </c>
      <c r="Q14" s="26"/>
      <c r="R14" s="19"/>
      <c r="S14" s="19"/>
      <c r="T14" s="19" t="s">
        <v>272</v>
      </c>
      <c r="U14" s="19"/>
      <c r="V14" s="19"/>
      <c r="W14" s="19"/>
      <c r="X14" s="19"/>
      <c r="Y14" s="18"/>
      <c r="Z14" s="25">
        <v>4706540291</v>
      </c>
      <c r="AA14" s="27"/>
      <c r="AD14" s="9">
        <v>158811182847</v>
      </c>
      <c r="AE14" s="9">
        <v>4706540291</v>
      </c>
      <c r="AK14" s="160"/>
      <c r="AL14" s="160"/>
    </row>
    <row r="15" spans="1:38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-77889179219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1209689056</v>
      </c>
      <c r="AA15" s="27"/>
      <c r="AD15" s="9">
        <v>-77889179219</v>
      </c>
      <c r="AE15" s="9">
        <v>1209689056</v>
      </c>
      <c r="AK15" s="160"/>
      <c r="AL15" s="160"/>
    </row>
    <row r="16" spans="1:38" ht="14.65" customHeight="1" x14ac:dyDescent="0.15">
      <c r="A16" s="7" t="s">
        <v>248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K16" s="160"/>
      <c r="AL16" s="160"/>
    </row>
    <row r="17" spans="1:38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17426954095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142285458</v>
      </c>
      <c r="AA17" s="27"/>
      <c r="AD17" s="9">
        <v>17426954095</v>
      </c>
      <c r="AE17" s="9">
        <v>142285458</v>
      </c>
      <c r="AK17" s="160"/>
      <c r="AL17" s="160"/>
    </row>
    <row r="18" spans="1:38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-11258835420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-11258835420</v>
      </c>
      <c r="AE18" s="9">
        <v>0</v>
      </c>
      <c r="AK18" s="160"/>
      <c r="AL18" s="160"/>
    </row>
    <row r="19" spans="1:38" ht="14.65" customHeight="1" x14ac:dyDescent="0.15">
      <c r="A19" s="7" t="s">
        <v>249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888969856</v>
      </c>
      <c r="AA19" s="27"/>
      <c r="AD19" s="9">
        <v>0</v>
      </c>
      <c r="AE19" s="9">
        <v>888969856</v>
      </c>
      <c r="AK19" s="160"/>
      <c r="AL19" s="160"/>
    </row>
    <row r="20" spans="1:38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1090963216</v>
      </c>
      <c r="AA20" s="27"/>
      <c r="AD20" s="9">
        <v>0</v>
      </c>
      <c r="AE20" s="9">
        <v>1090963216</v>
      </c>
      <c r="AK20" s="160"/>
      <c r="AL20" s="160"/>
    </row>
    <row r="21" spans="1:38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22020956</v>
      </c>
      <c r="AA21" s="27"/>
      <c r="AD21" s="9">
        <v>0</v>
      </c>
      <c r="AE21" s="9">
        <v>22020956</v>
      </c>
      <c r="AK21" s="160"/>
      <c r="AL21" s="160"/>
    </row>
    <row r="22" spans="1:38" ht="14.65" customHeight="1" x14ac:dyDescent="0.15">
      <c r="A22" s="7" t="s">
        <v>250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168" t="s">
        <v>114</v>
      </c>
      <c r="S22" s="169"/>
      <c r="T22" s="169"/>
      <c r="U22" s="169"/>
      <c r="V22" s="169"/>
      <c r="W22" s="169"/>
      <c r="X22" s="169"/>
      <c r="Y22" s="169"/>
      <c r="Z22" s="30">
        <v>58184735562</v>
      </c>
      <c r="AA22" s="31"/>
      <c r="AD22" s="9">
        <v>0</v>
      </c>
      <c r="AE22" s="9">
        <f>IF(AND(AE7="-",AE13="-"),"-",SUM(AE7,AE13))</f>
        <v>58184735562</v>
      </c>
      <c r="AK22" s="160"/>
      <c r="AL22" s="160"/>
    </row>
    <row r="23" spans="1:38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251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K23" s="160"/>
      <c r="AL23" s="160"/>
    </row>
    <row r="24" spans="1:38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491417368771</v>
      </c>
      <c r="AA24" s="27"/>
      <c r="AD24" s="9">
        <v>0</v>
      </c>
      <c r="AE24" s="9">
        <v>491417368771</v>
      </c>
      <c r="AK24" s="160"/>
      <c r="AL24" s="160"/>
    </row>
    <row r="25" spans="1:38" ht="14.65" customHeight="1" x14ac:dyDescent="0.15">
      <c r="A25" s="7" t="s">
        <v>252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-40446983390</v>
      </c>
      <c r="AA25" s="27"/>
      <c r="AD25" s="9">
        <v>0</v>
      </c>
      <c r="AE25" s="9">
        <v>-40446983390</v>
      </c>
      <c r="AK25" s="160"/>
      <c r="AL25" s="160"/>
    </row>
    <row r="26" spans="1:38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0</v>
      </c>
      <c r="AA26" s="27"/>
      <c r="AD26" s="9">
        <v>0</v>
      </c>
      <c r="AE26" s="9">
        <v>0</v>
      </c>
      <c r="AK26" s="160"/>
      <c r="AL26" s="160"/>
    </row>
    <row r="27" spans="1:38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K27" s="160"/>
      <c r="AL27" s="160"/>
    </row>
    <row r="28" spans="1:38" ht="14.65" customHeight="1" x14ac:dyDescent="0.15">
      <c r="A28" s="7" t="s">
        <v>253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K28" s="160"/>
      <c r="AL28" s="160"/>
    </row>
    <row r="29" spans="1:38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7211400</v>
      </c>
      <c r="Q29" s="26"/>
      <c r="R29" s="170"/>
      <c r="S29" s="171"/>
      <c r="T29" s="171"/>
      <c r="U29" s="171"/>
      <c r="V29" s="171"/>
      <c r="W29" s="171"/>
      <c r="X29" s="171"/>
      <c r="Y29" s="171"/>
      <c r="Z29" s="25"/>
      <c r="AA29" s="27"/>
      <c r="AD29" s="9">
        <v>7211400</v>
      </c>
      <c r="AK29" s="160"/>
      <c r="AL29" s="160"/>
    </row>
    <row r="30" spans="1:38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-5769120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-5769120</v>
      </c>
      <c r="AK30" s="160"/>
      <c r="AL30" s="160"/>
    </row>
    <row r="31" spans="1:38" ht="14.65" customHeight="1" x14ac:dyDescent="0.15">
      <c r="A31" s="7" t="s">
        <v>254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K31" s="160"/>
      <c r="AL31" s="160"/>
    </row>
    <row r="32" spans="1:38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202877240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202877240</v>
      </c>
      <c r="AK32" s="160"/>
      <c r="AL32" s="160"/>
    </row>
    <row r="33" spans="1:38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188728393242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188728393242</v>
      </c>
      <c r="AK33" s="160"/>
      <c r="AL33" s="160"/>
    </row>
    <row r="34" spans="1:38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141169222427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141169222427</v>
      </c>
      <c r="AK34" s="160"/>
      <c r="AL34" s="160"/>
    </row>
    <row r="35" spans="1:38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K35" s="160"/>
      <c r="AL35" s="160"/>
    </row>
    <row r="36" spans="1:38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19881551933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19881551933</v>
      </c>
      <c r="AK36" s="160"/>
      <c r="AL36" s="160"/>
    </row>
    <row r="37" spans="1:38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-14605308248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-14605308248</v>
      </c>
      <c r="AK37" s="160"/>
      <c r="AL37" s="160"/>
    </row>
    <row r="38" spans="1:38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K38" s="160"/>
      <c r="AL38" s="160"/>
    </row>
    <row r="39" spans="1:38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178156585379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178156585379</v>
      </c>
      <c r="AK39" s="160"/>
      <c r="AL39" s="160"/>
    </row>
    <row r="40" spans="1:38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-135937281049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-135937281049</v>
      </c>
      <c r="AK40" s="160"/>
      <c r="AL40" s="160"/>
    </row>
    <row r="41" spans="1:38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K41" s="160"/>
      <c r="AL41" s="160"/>
    </row>
    <row r="42" spans="1:38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K42" s="160"/>
      <c r="AL42" s="160"/>
    </row>
    <row r="43" spans="1:38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K43" s="160"/>
      <c r="AL43" s="160"/>
    </row>
    <row r="44" spans="1:38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K44" s="160"/>
      <c r="AL44" s="160"/>
    </row>
    <row r="45" spans="1:38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63622800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63622800</v>
      </c>
      <c r="AK45" s="160"/>
      <c r="AL45" s="160"/>
    </row>
    <row r="46" spans="1:38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6548093215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6548093215</v>
      </c>
      <c r="AK46" s="160"/>
      <c r="AL46" s="160"/>
    </row>
    <row r="47" spans="1:38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-4964171340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-4964171340</v>
      </c>
      <c r="AK47" s="160"/>
      <c r="AL47" s="160"/>
    </row>
    <row r="48" spans="1:38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K48" s="160"/>
      <c r="AL48" s="160"/>
    </row>
    <row r="49" spans="1:38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5029831112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5029831112</v>
      </c>
      <c r="AK49" s="160"/>
      <c r="AL49" s="160"/>
    </row>
    <row r="50" spans="1:38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279989526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279989526</v>
      </c>
      <c r="AK50" s="160"/>
      <c r="AL50" s="160"/>
    </row>
    <row r="51" spans="1:38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4749841586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4749841586</v>
      </c>
      <c r="AK51" s="160"/>
      <c r="AL51" s="160"/>
    </row>
    <row r="52" spans="1:38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53702670968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53702670968</v>
      </c>
      <c r="AK52" s="160"/>
      <c r="AL52" s="160"/>
    </row>
    <row r="53" spans="1:38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17092772400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17092772400</v>
      </c>
      <c r="AK53" s="160"/>
      <c r="AL53" s="160"/>
    </row>
    <row r="54" spans="1:38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17021570000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17021570000</v>
      </c>
      <c r="AK54" s="160"/>
      <c r="AL54" s="160"/>
    </row>
    <row r="55" spans="1:38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71202400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71202400</v>
      </c>
      <c r="AK55" s="160"/>
      <c r="AL55" s="160"/>
    </row>
    <row r="56" spans="1:38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K56" s="160"/>
      <c r="AL56" s="160"/>
    </row>
    <row r="57" spans="1:38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1915118643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1915118643</v>
      </c>
      <c r="AK57" s="160"/>
      <c r="AL57" s="160"/>
    </row>
    <row r="58" spans="1:38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520099090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520099090</v>
      </c>
      <c r="AK58" s="160"/>
      <c r="AL58" s="160"/>
    </row>
    <row r="59" spans="1:38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34351979718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34351979718</v>
      </c>
      <c r="AK59" s="160"/>
      <c r="AL59" s="160"/>
    </row>
    <row r="60" spans="1:38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K60" s="160"/>
      <c r="AL60" s="160"/>
    </row>
    <row r="61" spans="1:38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34351979718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34351979718</v>
      </c>
      <c r="AK61" s="160"/>
      <c r="AL61" s="160"/>
    </row>
    <row r="62" spans="1:38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173263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173263</v>
      </c>
      <c r="AK62" s="160"/>
      <c r="AL62" s="160"/>
    </row>
    <row r="63" spans="1:38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-177472146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-177472146</v>
      </c>
      <c r="AK63" s="160"/>
      <c r="AL63" s="160"/>
    </row>
    <row r="64" spans="1:38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23850861217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23850861217</v>
      </c>
      <c r="AK64" s="160"/>
      <c r="AL64" s="160"/>
    </row>
    <row r="65" spans="1:38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12215008465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12215008465</v>
      </c>
      <c r="AK65" s="160"/>
      <c r="AL65" s="160"/>
    </row>
    <row r="66" spans="1:38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679241960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679241960</v>
      </c>
      <c r="AK66" s="160"/>
      <c r="AL66" s="160"/>
    </row>
    <row r="67" spans="1:38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199799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199799</v>
      </c>
      <c r="AK67" s="160"/>
      <c r="AL67" s="160"/>
    </row>
    <row r="68" spans="1:38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10944847022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10944847022</v>
      </c>
      <c r="AK68" s="160"/>
      <c r="AL68" s="160"/>
    </row>
    <row r="69" spans="1:38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10939765506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10939765506</v>
      </c>
      <c r="AK69" s="160"/>
      <c r="AL69" s="160"/>
    </row>
    <row r="70" spans="1:38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5081516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5081516</v>
      </c>
      <c r="AK70" s="160"/>
      <c r="AL70" s="160"/>
    </row>
    <row r="71" spans="1:38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329198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329198</v>
      </c>
      <c r="AK71" s="160"/>
      <c r="AL71" s="160"/>
    </row>
    <row r="72" spans="1:38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11712763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11712763</v>
      </c>
      <c r="AK72" s="160"/>
      <c r="AL72" s="160"/>
    </row>
    <row r="73" spans="1:38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-477990</v>
      </c>
      <c r="Q73" s="26"/>
      <c r="R73" s="172"/>
      <c r="S73" s="173"/>
      <c r="T73" s="173"/>
      <c r="U73" s="173"/>
      <c r="V73" s="173"/>
      <c r="W73" s="173"/>
      <c r="X73" s="173"/>
      <c r="Y73" s="174"/>
      <c r="Z73" s="40"/>
      <c r="AA73" s="41"/>
      <c r="AD73" s="9">
        <v>-477990</v>
      </c>
      <c r="AK73" s="160"/>
      <c r="AL73" s="160"/>
    </row>
    <row r="74" spans="1:38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175" t="s">
        <v>142</v>
      </c>
      <c r="S74" s="176"/>
      <c r="T74" s="176"/>
      <c r="U74" s="176"/>
      <c r="V74" s="176"/>
      <c r="W74" s="176"/>
      <c r="X74" s="176"/>
      <c r="Y74" s="177"/>
      <c r="Z74" s="42">
        <v>450970385381</v>
      </c>
      <c r="AA74" s="43"/>
      <c r="AD74" s="9">
        <v>0</v>
      </c>
      <c r="AE74" s="9">
        <f>IF(AND(AE24="-",AE25="-",AE26="-"),"-",SUM(AE24,AE25,AE26))</f>
        <v>450970385381</v>
      </c>
      <c r="AK74" s="160"/>
      <c r="AL74" s="160"/>
    </row>
    <row r="75" spans="1:38" ht="14.65" customHeight="1" thickBot="1" x14ac:dyDescent="0.2">
      <c r="A75" s="7" t="s">
        <v>2</v>
      </c>
      <c r="B75" s="7" t="s">
        <v>112</v>
      </c>
      <c r="D75" s="178" t="s">
        <v>3</v>
      </c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80"/>
      <c r="P75" s="44">
        <v>509155120943</v>
      </c>
      <c r="Q75" s="45"/>
      <c r="R75" s="163" t="s">
        <v>255</v>
      </c>
      <c r="S75" s="164"/>
      <c r="T75" s="164"/>
      <c r="U75" s="164"/>
      <c r="V75" s="164"/>
      <c r="W75" s="164"/>
      <c r="X75" s="164"/>
      <c r="Y75" s="181"/>
      <c r="Z75" s="44">
        <v>509155120943</v>
      </c>
      <c r="AA75" s="46"/>
      <c r="AD75" s="9">
        <f>IF(AND(AD7="-",AD64="-",AD74="-"),"-",SUM(AD7,AD64,AD74))</f>
        <v>509155120943</v>
      </c>
      <c r="AE75" s="9">
        <f>IF(AND(AE22="-",AE74="-"),"-",SUM(AE22,AE74))</f>
        <v>509155120943</v>
      </c>
      <c r="AK75" s="160"/>
      <c r="AL75" s="160"/>
    </row>
    <row r="76" spans="1:38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38" ht="14.65" customHeight="1" x14ac:dyDescent="0.15">
      <c r="D77" s="48"/>
      <c r="E77" s="49"/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7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7" ht="24" x14ac:dyDescent="0.2">
      <c r="C2" s="182" t="s">
        <v>263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53"/>
    </row>
    <row r="3" spans="1:37" ht="17.25" x14ac:dyDescent="0.2">
      <c r="C3" s="183" t="s">
        <v>264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3"/>
    </row>
    <row r="4" spans="1:37" ht="17.25" x14ac:dyDescent="0.2">
      <c r="C4" s="183" t="s">
        <v>265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3"/>
    </row>
    <row r="5" spans="1:37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7" ht="18" thickBot="1" x14ac:dyDescent="0.25">
      <c r="A6" s="52" t="s">
        <v>243</v>
      </c>
      <c r="C6" s="184" t="s">
        <v>1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 t="s">
        <v>245</v>
      </c>
      <c r="O6" s="187"/>
      <c r="P6" s="53"/>
    </row>
    <row r="7" spans="1:37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94148661378</v>
      </c>
      <c r="O7" s="60"/>
      <c r="P7" s="61"/>
      <c r="AK7" s="158"/>
    </row>
    <row r="8" spans="1:37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47403165306</v>
      </c>
      <c r="O8" s="62"/>
      <c r="P8" s="61"/>
      <c r="AK8" s="158"/>
    </row>
    <row r="9" spans="1:37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13647808099</v>
      </c>
      <c r="O9" s="62"/>
      <c r="P9" s="61"/>
      <c r="AK9" s="158"/>
    </row>
    <row r="10" spans="1:37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10180469370</v>
      </c>
      <c r="O10" s="62"/>
      <c r="P10" s="61"/>
      <c r="AK10" s="158"/>
    </row>
    <row r="11" spans="1:37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888969856</v>
      </c>
      <c r="O11" s="62"/>
      <c r="P11" s="61"/>
      <c r="AK11" s="158"/>
    </row>
    <row r="12" spans="1:37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2319228447</v>
      </c>
      <c r="O12" s="62"/>
      <c r="P12" s="61"/>
      <c r="AK12" s="158"/>
    </row>
    <row r="13" spans="1:37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259140426</v>
      </c>
      <c r="O13" s="62"/>
      <c r="P13" s="61"/>
      <c r="AK13" s="158"/>
    </row>
    <row r="14" spans="1:37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31702880302</v>
      </c>
      <c r="O14" s="62"/>
      <c r="P14" s="61"/>
      <c r="AK14" s="158"/>
    </row>
    <row r="15" spans="1:37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21439071813</v>
      </c>
      <c r="O15" s="62"/>
      <c r="P15" s="61"/>
      <c r="AK15" s="158"/>
    </row>
    <row r="16" spans="1:37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2546992587</v>
      </c>
      <c r="O16" s="62"/>
      <c r="P16" s="61"/>
      <c r="AK16" s="158"/>
    </row>
    <row r="17" spans="1:37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7710860961</v>
      </c>
      <c r="O17" s="62"/>
      <c r="P17" s="61"/>
      <c r="AK17" s="158"/>
    </row>
    <row r="18" spans="1:37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5954941</v>
      </c>
      <c r="O18" s="62"/>
      <c r="P18" s="61"/>
      <c r="AK18" s="158"/>
    </row>
    <row r="19" spans="1:37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2052476905</v>
      </c>
      <c r="O19" s="62"/>
      <c r="P19" s="61"/>
      <c r="AK19" s="158"/>
    </row>
    <row r="20" spans="1:37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523610137</v>
      </c>
      <c r="O20" s="62"/>
      <c r="P20" s="61"/>
      <c r="AK20" s="158"/>
    </row>
    <row r="21" spans="1:37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153793318</v>
      </c>
      <c r="O21" s="62"/>
      <c r="P21" s="61"/>
      <c r="AK21" s="158"/>
    </row>
    <row r="22" spans="1:37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1375073450</v>
      </c>
      <c r="O22" s="62"/>
      <c r="P22" s="61"/>
      <c r="AK22" s="158"/>
    </row>
    <row r="23" spans="1:37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46745496072</v>
      </c>
      <c r="O23" s="62"/>
      <c r="P23" s="61"/>
      <c r="AK23" s="158"/>
    </row>
    <row r="24" spans="1:37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35514818178</v>
      </c>
      <c r="O24" s="62"/>
      <c r="P24" s="61"/>
      <c r="AK24" s="158"/>
    </row>
    <row r="25" spans="1:37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10901376728</v>
      </c>
      <c r="O25" s="62"/>
      <c r="P25" s="61"/>
      <c r="AK25" s="158"/>
    </row>
    <row r="26" spans="1:37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0</v>
      </c>
      <c r="O26" s="62"/>
      <c r="P26" s="61"/>
      <c r="AK26" s="158"/>
    </row>
    <row r="27" spans="1:37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329301166</v>
      </c>
      <c r="O27" s="62"/>
      <c r="P27" s="61"/>
      <c r="AK27" s="158"/>
    </row>
    <row r="28" spans="1:37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7047922191</v>
      </c>
      <c r="O28" s="62"/>
      <c r="P28" s="61"/>
      <c r="AK28" s="158"/>
    </row>
    <row r="29" spans="1:37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4335796985</v>
      </c>
      <c r="O29" s="62"/>
      <c r="P29" s="61"/>
      <c r="AK29" s="158"/>
    </row>
    <row r="30" spans="1:37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2712125206</v>
      </c>
      <c r="O30" s="62"/>
      <c r="P30" s="61"/>
      <c r="AK30" s="158"/>
    </row>
    <row r="31" spans="1:37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87100739187</v>
      </c>
      <c r="O31" s="68"/>
      <c r="P31" s="61"/>
      <c r="AK31" s="158"/>
    </row>
    <row r="32" spans="1:37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8265820070</v>
      </c>
      <c r="O32" s="60"/>
      <c r="P32" s="61"/>
      <c r="AK32" s="158"/>
    </row>
    <row r="33" spans="1:37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7488164758</v>
      </c>
      <c r="O33" s="62"/>
      <c r="P33" s="61"/>
      <c r="AK33" s="158"/>
    </row>
    <row r="34" spans="1:37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777637093</v>
      </c>
      <c r="O34" s="62"/>
      <c r="P34" s="61"/>
      <c r="AK34" s="158"/>
    </row>
    <row r="35" spans="1:37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K35" s="158"/>
    </row>
    <row r="36" spans="1:37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18219</v>
      </c>
      <c r="O36" s="62"/>
      <c r="P36" s="61"/>
      <c r="AK36" s="158"/>
    </row>
    <row r="37" spans="1:37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16170</v>
      </c>
      <c r="O37" s="60"/>
      <c r="P37" s="61"/>
      <c r="AK37" s="158"/>
    </row>
    <row r="38" spans="1:37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16170</v>
      </c>
      <c r="O38" s="62"/>
      <c r="P38" s="61"/>
      <c r="AK38" s="158"/>
    </row>
    <row r="39" spans="1:37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0</v>
      </c>
      <c r="O39" s="62"/>
      <c r="P39" s="61"/>
      <c r="AK39" s="158"/>
    </row>
    <row r="40" spans="1:37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95366543087</v>
      </c>
      <c r="O40" s="73"/>
      <c r="P40" s="61"/>
      <c r="AK40" s="158"/>
    </row>
    <row r="41" spans="1:37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7" s="75" customFormat="1" ht="15.6" customHeight="1" x14ac:dyDescent="0.15">
      <c r="A42" s="74"/>
      <c r="C42" s="79"/>
      <c r="D42" s="79"/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view="pageBreakPreview" topLeftCell="B1" zoomScaleNormal="85" zoomScaleSheetLayoutView="100" workbookViewId="0">
      <selection activeCell="K22" sqref="K22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188" t="s">
        <v>266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24" ht="17.25" x14ac:dyDescent="0.2">
      <c r="B3" s="86"/>
      <c r="C3" s="189" t="s">
        <v>267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24" ht="17.25" x14ac:dyDescent="0.2">
      <c r="B4" s="86"/>
      <c r="C4" s="189" t="s">
        <v>268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190" t="s">
        <v>1</v>
      </c>
      <c r="D6" s="191"/>
      <c r="E6" s="191"/>
      <c r="F6" s="191"/>
      <c r="G6" s="191"/>
      <c r="H6" s="191"/>
      <c r="I6" s="191"/>
      <c r="J6" s="192"/>
      <c r="K6" s="196" t="s">
        <v>256</v>
      </c>
      <c r="L6" s="191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243</v>
      </c>
      <c r="B7" s="90"/>
      <c r="C7" s="193"/>
      <c r="D7" s="194"/>
      <c r="E7" s="194"/>
      <c r="F7" s="194"/>
      <c r="G7" s="194"/>
      <c r="H7" s="194"/>
      <c r="I7" s="194"/>
      <c r="J7" s="195"/>
      <c r="K7" s="197"/>
      <c r="L7" s="194"/>
      <c r="M7" s="198" t="s">
        <v>257</v>
      </c>
      <c r="N7" s="199"/>
      <c r="O7" s="198" t="s">
        <v>258</v>
      </c>
      <c r="P7" s="199"/>
      <c r="Q7" s="198" t="s">
        <v>148</v>
      </c>
      <c r="R7" s="200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465181714409</v>
      </c>
      <c r="L8" s="98"/>
      <c r="M8" s="97">
        <v>493640871761</v>
      </c>
      <c r="N8" s="99"/>
      <c r="O8" s="97">
        <v>-28459157352</v>
      </c>
      <c r="P8" s="99"/>
      <c r="Q8" s="100">
        <v>0</v>
      </c>
      <c r="R8" s="101"/>
      <c r="U8" s="159" t="str">
        <f t="shared" ref="U8:U13" si="0">IF(COUNTIF(V8:X8,"-")=COUNTA(V8:X8),"-",SUM(V8:X8))</f>
        <v>-</v>
      </c>
      <c r="V8" s="159" t="s">
        <v>12</v>
      </c>
      <c r="W8" s="159" t="s">
        <v>12</v>
      </c>
      <c r="X8" s="159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-95366543087</v>
      </c>
      <c r="L9" s="104"/>
      <c r="M9" s="205"/>
      <c r="N9" s="206"/>
      <c r="O9" s="103">
        <v>-95366543087</v>
      </c>
      <c r="P9" s="105"/>
      <c r="Q9" s="106">
        <v>0</v>
      </c>
      <c r="R9" s="107"/>
      <c r="U9" s="159" t="str">
        <f t="shared" si="0"/>
        <v>-</v>
      </c>
      <c r="V9" s="159" t="s">
        <v>12</v>
      </c>
      <c r="W9" s="159" t="s">
        <v>12</v>
      </c>
      <c r="X9" s="159" t="s">
        <v>12</v>
      </c>
    </row>
    <row r="10" spans="1:24" ht="15.95" customHeight="1" x14ac:dyDescent="0.15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84219414508</v>
      </c>
      <c r="L10" s="104"/>
      <c r="M10" s="207"/>
      <c r="N10" s="208"/>
      <c r="O10" s="103">
        <v>84219414508</v>
      </c>
      <c r="P10" s="105"/>
      <c r="Q10" s="106">
        <v>0</v>
      </c>
      <c r="R10" s="109"/>
      <c r="U10" s="159" t="str">
        <f t="shared" si="0"/>
        <v>-</v>
      </c>
      <c r="V10" s="159" t="s">
        <v>12</v>
      </c>
      <c r="W10" s="159" t="str">
        <f>IF(COUNTIF(W11:W12,"-")=COUNTA(W11:W12),"-",SUM(W11:W12))</f>
        <v>-</v>
      </c>
      <c r="X10" s="159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65376392770</v>
      </c>
      <c r="L11" s="104"/>
      <c r="M11" s="207"/>
      <c r="N11" s="208"/>
      <c r="O11" s="103">
        <v>65376392770</v>
      </c>
      <c r="P11" s="105"/>
      <c r="Q11" s="106">
        <v>0</v>
      </c>
      <c r="R11" s="109"/>
      <c r="U11" s="159" t="str">
        <f t="shared" si="0"/>
        <v>-</v>
      </c>
      <c r="V11" s="159" t="s">
        <v>12</v>
      </c>
      <c r="W11" s="159" t="s">
        <v>12</v>
      </c>
      <c r="X11" s="159" t="s">
        <v>12</v>
      </c>
    </row>
    <row r="12" spans="1:24" ht="15.95" customHeight="1" x14ac:dyDescent="0.15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18843021738</v>
      </c>
      <c r="L12" s="116"/>
      <c r="M12" s="209"/>
      <c r="N12" s="210"/>
      <c r="O12" s="115">
        <v>18843021738</v>
      </c>
      <c r="P12" s="117"/>
      <c r="Q12" s="118">
        <v>0</v>
      </c>
      <c r="R12" s="119"/>
      <c r="U12" s="159" t="str">
        <f t="shared" si="0"/>
        <v>-</v>
      </c>
      <c r="V12" s="159" t="s">
        <v>12</v>
      </c>
      <c r="W12" s="159" t="s">
        <v>12</v>
      </c>
      <c r="X12" s="159" t="s">
        <v>12</v>
      </c>
    </row>
    <row r="13" spans="1:24" ht="15.95" customHeight="1" x14ac:dyDescent="0.15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-11147128579</v>
      </c>
      <c r="L13" s="125"/>
      <c r="M13" s="211"/>
      <c r="N13" s="212"/>
      <c r="O13" s="124">
        <v>-11147128579</v>
      </c>
      <c r="P13" s="126"/>
      <c r="Q13" s="127">
        <v>0</v>
      </c>
      <c r="R13" s="128"/>
      <c r="U13" s="159" t="str">
        <f t="shared" si="0"/>
        <v>-</v>
      </c>
      <c r="V13" s="159" t="s">
        <v>12</v>
      </c>
      <c r="W13" s="159" t="str">
        <f>IF(COUNTIF(W9:W10,"-")=COUNTA(W9:W10),"-",SUM(W9:W10))</f>
        <v>-</v>
      </c>
      <c r="X13" s="159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9" t="s">
        <v>259</v>
      </c>
      <c r="E14" s="129"/>
      <c r="F14" s="129"/>
      <c r="G14" s="111"/>
      <c r="H14" s="111"/>
      <c r="I14" s="111"/>
      <c r="J14" s="102"/>
      <c r="K14" s="201"/>
      <c r="L14" s="202"/>
      <c r="M14" s="103"/>
      <c r="N14" s="105"/>
      <c r="O14" s="103"/>
      <c r="P14" s="105"/>
      <c r="Q14" s="213"/>
      <c r="R14" s="214"/>
      <c r="U14" s="159" t="s">
        <v>12</v>
      </c>
      <c r="V14" s="159" t="str">
        <f>IF(COUNTA(V15:V18)=COUNTIF(V15:V18,"-"),"-",SUM(V15,V17,V16,V18))</f>
        <v>-</v>
      </c>
      <c r="W14" s="159" t="str">
        <f>IF(COUNTA(W15:W18)=COUNTIF(W15:W18,"-"),"-",SUM(W15,W17,W16,W18))</f>
        <v>-</v>
      </c>
      <c r="X14" s="159" t="s">
        <v>12</v>
      </c>
    </row>
    <row r="15" spans="1:24" ht="15.95" customHeight="1" x14ac:dyDescent="0.15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201"/>
      <c r="L15" s="202"/>
      <c r="M15" s="103"/>
      <c r="N15" s="105"/>
      <c r="O15" s="103"/>
      <c r="P15" s="105"/>
      <c r="Q15" s="203"/>
      <c r="R15" s="204"/>
      <c r="U15" s="159" t="s">
        <v>12</v>
      </c>
      <c r="V15" s="159" t="s">
        <v>12</v>
      </c>
      <c r="W15" s="159" t="s">
        <v>12</v>
      </c>
      <c r="X15" s="159" t="s">
        <v>12</v>
      </c>
    </row>
    <row r="16" spans="1:24" ht="15.95" customHeight="1" x14ac:dyDescent="0.15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201"/>
      <c r="L16" s="202"/>
      <c r="M16" s="103"/>
      <c r="N16" s="105"/>
      <c r="O16" s="103"/>
      <c r="P16" s="105"/>
      <c r="Q16" s="203"/>
      <c r="R16" s="204"/>
      <c r="U16" s="159" t="s">
        <v>12</v>
      </c>
      <c r="V16" s="159" t="s">
        <v>12</v>
      </c>
      <c r="W16" s="159" t="s">
        <v>12</v>
      </c>
      <c r="X16" s="159" t="s">
        <v>12</v>
      </c>
    </row>
    <row r="17" spans="1:24" ht="15.95" customHeight="1" x14ac:dyDescent="0.15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201"/>
      <c r="L17" s="202"/>
      <c r="M17" s="103"/>
      <c r="N17" s="105"/>
      <c r="O17" s="103"/>
      <c r="P17" s="105"/>
      <c r="Q17" s="203"/>
      <c r="R17" s="204"/>
      <c r="U17" s="159" t="s">
        <v>12</v>
      </c>
      <c r="V17" s="159" t="s">
        <v>12</v>
      </c>
      <c r="W17" s="159" t="s">
        <v>12</v>
      </c>
      <c r="X17" s="159" t="s">
        <v>12</v>
      </c>
    </row>
    <row r="18" spans="1:24" ht="15.95" customHeight="1" x14ac:dyDescent="0.15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201"/>
      <c r="L18" s="202"/>
      <c r="M18" s="103"/>
      <c r="N18" s="105"/>
      <c r="O18" s="103"/>
      <c r="P18" s="105"/>
      <c r="Q18" s="203"/>
      <c r="R18" s="204"/>
      <c r="U18" s="159" t="s">
        <v>12</v>
      </c>
      <c r="V18" s="159" t="s">
        <v>12</v>
      </c>
      <c r="W18" s="159" t="s">
        <v>12</v>
      </c>
      <c r="X18" s="159" t="s">
        <v>12</v>
      </c>
    </row>
    <row r="19" spans="1:24" ht="15.95" customHeight="1" x14ac:dyDescent="0.15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-4189680000</v>
      </c>
      <c r="L19" s="104"/>
      <c r="M19" s="103"/>
      <c r="N19" s="105"/>
      <c r="O19" s="207"/>
      <c r="P19" s="208"/>
      <c r="Q19" s="207"/>
      <c r="R19" s="215"/>
      <c r="U19" s="159" t="str">
        <f t="shared" ref="U19:U26" si="1">IF(COUNTIF(V19:X19,"-")=COUNTA(V19:X19),"-",SUM(V19:X19))</f>
        <v>-</v>
      </c>
      <c r="V19" s="159" t="s">
        <v>12</v>
      </c>
      <c r="W19" s="159" t="s">
        <v>12</v>
      </c>
      <c r="X19" s="159" t="s">
        <v>12</v>
      </c>
    </row>
    <row r="20" spans="1:24" ht="15.95" customHeight="1" x14ac:dyDescent="0.15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1125479551</v>
      </c>
      <c r="L20" s="104"/>
      <c r="M20" s="103"/>
      <c r="N20" s="105"/>
      <c r="O20" s="207"/>
      <c r="P20" s="208"/>
      <c r="Q20" s="207"/>
      <c r="R20" s="215"/>
      <c r="U20" s="159" t="str">
        <f t="shared" si="1"/>
        <v>-</v>
      </c>
      <c r="V20" s="159" t="s">
        <v>12</v>
      </c>
      <c r="W20" s="159" t="s">
        <v>12</v>
      </c>
      <c r="X20" s="159" t="s">
        <v>12</v>
      </c>
    </row>
    <row r="21" spans="1:24" ht="15.95" customHeight="1" x14ac:dyDescent="0.15">
      <c r="A21" s="83" t="s">
        <v>260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207"/>
      <c r="N21" s="208"/>
      <c r="O21" s="207"/>
      <c r="P21" s="208"/>
      <c r="Q21" s="106">
        <v>0</v>
      </c>
      <c r="R21" s="109"/>
      <c r="U21" s="159" t="str">
        <f t="shared" si="1"/>
        <v>-</v>
      </c>
      <c r="V21" s="159" t="s">
        <v>12</v>
      </c>
      <c r="W21" s="159" t="s">
        <v>12</v>
      </c>
      <c r="X21" s="159" t="s">
        <v>12</v>
      </c>
    </row>
    <row r="22" spans="1:24" ht="15.95" customHeight="1" x14ac:dyDescent="0.15">
      <c r="A22" s="83" t="s">
        <v>261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207"/>
      <c r="N22" s="208"/>
      <c r="O22" s="207"/>
      <c r="P22" s="208"/>
      <c r="Q22" s="106">
        <v>0</v>
      </c>
      <c r="R22" s="109"/>
      <c r="U22" s="159" t="str">
        <f t="shared" si="1"/>
        <v>-</v>
      </c>
      <c r="V22" s="159" t="s">
        <v>12</v>
      </c>
      <c r="W22" s="159" t="s">
        <v>12</v>
      </c>
      <c r="X22" s="159" t="s">
        <v>12</v>
      </c>
    </row>
    <row r="23" spans="1:24" ht="15.95" customHeight="1" x14ac:dyDescent="0.15">
      <c r="A23" s="83" t="s">
        <v>262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0</v>
      </c>
      <c r="L23" s="104"/>
      <c r="M23" s="207"/>
      <c r="N23" s="208"/>
      <c r="O23" s="207"/>
      <c r="P23" s="208"/>
      <c r="Q23" s="106">
        <v>0</v>
      </c>
      <c r="R23" s="109"/>
      <c r="U23" s="159" t="str">
        <f t="shared" si="1"/>
        <v>-</v>
      </c>
      <c r="V23" s="159" t="s">
        <v>12</v>
      </c>
      <c r="W23" s="159" t="s">
        <v>12</v>
      </c>
      <c r="X23" s="159" t="s">
        <v>12</v>
      </c>
    </row>
    <row r="24" spans="1:24" ht="15.95" customHeight="1" x14ac:dyDescent="0.15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0</v>
      </c>
      <c r="L24" s="116"/>
      <c r="M24" s="115"/>
      <c r="N24" s="117"/>
      <c r="O24" s="115"/>
      <c r="P24" s="117"/>
      <c r="Q24" s="216"/>
      <c r="R24" s="217"/>
      <c r="S24" s="132"/>
      <c r="U24" s="159" t="str">
        <f t="shared" si="1"/>
        <v>-</v>
      </c>
      <c r="V24" s="159" t="s">
        <v>12</v>
      </c>
      <c r="W24" s="159" t="s">
        <v>12</v>
      </c>
      <c r="X24" s="159" t="s">
        <v>12</v>
      </c>
    </row>
    <row r="25" spans="1:24" ht="15.95" customHeight="1" thickBot="1" x14ac:dyDescent="0.2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-14211329028</v>
      </c>
      <c r="L25" s="139"/>
      <c r="M25" s="138">
        <v>-2223502990</v>
      </c>
      <c r="N25" s="140"/>
      <c r="O25" s="138">
        <v>-11987826038</v>
      </c>
      <c r="P25" s="140"/>
      <c r="Q25" s="141">
        <v>0</v>
      </c>
      <c r="R25" s="142"/>
      <c r="S25" s="132"/>
      <c r="U25" s="159" t="str">
        <f t="shared" si="1"/>
        <v>-</v>
      </c>
      <c r="V25" s="159" t="str">
        <f>IF(AND(V14="-",COUNTIF(V19:V20,"-")=COUNTA(V19:V20),V24="-"),"-",SUM(V14,V19:V20,V24))</f>
        <v>-</v>
      </c>
      <c r="W25" s="159" t="str">
        <f>IF(AND(W13="-",W14="-",COUNTIF(W19:W20,"-")=COUNTA(W19:W20),W24="-"),"-",SUM(W13,W14,W19:W20,W24))</f>
        <v>-</v>
      </c>
      <c r="X25" s="159" t="str">
        <f>IF(AND(X13="-",COUNTIF(X21:X23,"-")=COUNTA(X21:X23)),"-",SUM(X13,X21:X23))</f>
        <v>-</v>
      </c>
    </row>
    <row r="26" spans="1:24" ht="15.95" customHeight="1" thickBot="1" x14ac:dyDescent="0.2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v>450970385381</v>
      </c>
      <c r="L26" s="148"/>
      <c r="M26" s="147">
        <v>491417368771</v>
      </c>
      <c r="N26" s="149"/>
      <c r="O26" s="147">
        <v>-40446983390</v>
      </c>
      <c r="P26" s="149"/>
      <c r="Q26" s="150">
        <v>0</v>
      </c>
      <c r="R26" s="151"/>
      <c r="S26" s="132"/>
      <c r="U26" s="159" t="str">
        <f t="shared" si="1"/>
        <v>-</v>
      </c>
      <c r="V26" s="159" t="s">
        <v>12</v>
      </c>
      <c r="W26" s="159" t="s">
        <v>12</v>
      </c>
      <c r="X26" s="159" t="str">
        <f>IF(AND(X8="-",X25="-"),"-",SUM(X8,X25))</f>
        <v>-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/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2018-11-05T10:30:38Z</cp:lastPrinted>
  <dcterms:created xsi:type="dcterms:W3CDTF">2018-11-01T06:52:02Z</dcterms:created>
  <dcterms:modified xsi:type="dcterms:W3CDTF">2018-11-14T03:06:57Z</dcterms:modified>
</cp:coreProperties>
</file>