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<sst xmlns="http://schemas.openxmlformats.org/spreadsheetml/2006/main" count="455" uniqueCount="345">
  <si>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</si>
  <si>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</si>
  <si>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</si>
  <si>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</si>
  <si>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</si>
  <si>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</si>
  <si>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</si>
  <si>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</si>
  <si>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</si>
  <si>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</si>
  <si>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</si>
  <si>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</si>
  <si>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</si>
  <si>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</si>
  <si>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</si>
  <si>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</si>
  <si>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</si>
  <si>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</si>
  <si>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</si>
  <si>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</si>
  <si>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</si>
  <si>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</si>
  <si>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</si>
  <si>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</si>
  <si>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</si>
  <si>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</si>
  <si>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</si>
  <si>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</si>
  <si>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</si>
  <si>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</si>
  <si>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</si>
  <si>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</si>
  <si>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</si>
  <si>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</si>
  <si>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</si>
  <si>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</si>
  <si>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</si>
  <si>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</si>
  <si>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</si>
  <si>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</si>
  <si>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</si>
  <si>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</si>
  <si>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</si>
  <si>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</si>
  <si>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</si>
  <si>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</si>
  <si>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</si>
  <si>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</si>
  <si>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</si>
  <si>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</si>
  <si>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</si>
  <si>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</si>
  <si>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</si>
  <si>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</si>
  <si>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</si>
  <si>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</si>
  <si>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</si>
  <si>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</si>
  <si>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</si>
  <si>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</si>
  <si>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</si>
  <si>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</si>
  <si>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</si>
  <si>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</si>
  <si>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</si>
  <si>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</si>
  <si>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</si>
  <si>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</si>
  <si>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</si>
  <si>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</si>
  <si>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</si>
  <si>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</si>
  <si>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</si>
  <si>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</si>
  <si>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</si>
  <si>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</si>
  <si>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</si>
  <si>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</si>
  <si>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</si>
  <si>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</si>
  <si>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</si>
  <si>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</si>
  <si>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</si>
  <si>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</si>
  <si>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</si>
  <si>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</si>
  <si>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</si>
  <si>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</si>
  <si>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</si>
  <si>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</si>
  <si>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</si>
  <si>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</si>
  <si>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</si>
  <si>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</si>
  <si>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</si>
  <si>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</si>
  <si>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</si>
  <si>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</si>
  <si>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</si>
  <si>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</si>
  <si>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</si>
  <si>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</si>
  <si>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</si>
  <si>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</si>
  <si>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</si>
  <si>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</si>
  <si>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</si>
  <si>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</si>
  <si>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</si>
  <si>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</si>
  <si>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</si>
  <si>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</si>
  <si>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</si>
  <si>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</si>
  <si>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</si>
  <si>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</si>
  <si>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</si>
  <si>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</si>
  <si>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</si>
  <si>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</si>
  <si>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</si>
  <si>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</si>
  <si>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</si>
  <si>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</si>
  <si>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</si>
  <si>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</si>
  <si>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</si>
  <si>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</si>
  <si>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</si>
  <si>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</si>
  <si>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</si>
  <si>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</si>
  <si>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</si>
  <si>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</si>
  <si>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</si>
  <si>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</si>
  <si>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</si>
  <si>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</si>
  <si>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</si>
  <si>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</si>
  <si>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</si>
  <si>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</si>
  <si>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</si>
  <si>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</si>
  <si>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</si>
  <si>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</si>
  <si>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</si>
  <si>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</si>
  <si>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</si>
  <si>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</si>
  <si>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</si>
  <si>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</si>
  <si>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</si>
  <si>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</si>
  <si>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</si>
  <si>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</si>
  <si>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</si>
  <si>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</si>
  <si>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</si>
  <si>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</si>
  <si>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</si>
  <si>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</si>
  <si>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</si>
  <si>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</si>
  <si>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</si>
  <si>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</si>
  <si>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</si>
  <si>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</si>
  <si>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</si>
  <si>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</si>
  <si>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</si>
  <si>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</si>
  <si>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</si>
  <si>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</si>
  <si>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</si>
  <si>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</si>
  <si>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</si>
  <si>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</si>
  <si>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</si>
  <si>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</si>
  <si>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</si>
  <si>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</si>
  <si>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</si>
  <si>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</si>
  <si>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</si>
  <si>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</si>
  <si>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</si>
  <si>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</si>
  <si>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</si>
  <si>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</si>
  <si>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</si>
  <si>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</si>
  <si>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</si>
  <si>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</si>
  <si>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</si>
  <si>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</si>
  <si>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</si>
  <si>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</si>
  <si>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</si>
  <si>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</si>
  <si>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</si>
  <si>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</si>
  <si>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</si>
  <si>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</si>
  <si>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</si>
  <si>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</si>
  <si>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</si>
  <si>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</si>
  <si>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</si>
  <si>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</si>
  <si>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</si>
  <si>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</si>
  <si>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</si>
  <si>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</si>
  <si>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</si>
  <si>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</si>
  <si>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</si>
  <si>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</si>
  <si>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</si>
  <si>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</si>
  <si>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</si>
  <si>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</si>
  <si>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</si>
  <si>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</si>
  <si>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</si>
  <si>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</si>
  <si>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</si>
  <si>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</si>
  <si>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</si>
  <si>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</si>
  <si>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</si>
  <si>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</si>
  <si>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</si>
  <si>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</si>
  <si>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</si>
  <si>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</si>
  <si>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</si>
  <si>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</si>
  <si>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</si>
  <si>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</si>
  <si>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</si>
  <si>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</si>
  <si>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</si>
  <si>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</si>
  <si>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</si>
  <si>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</si>
  <si>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</si>
  <si>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</si>
  <si>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</si>
  <si>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</si>
  <si>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</si>
  <si>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</si>
  <si>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</si>
  <si>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</si>
  <si>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</si>
  <si>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</si>
  <si>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</si>
  <si>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</si>
  <si>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</si>
  <si>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</si>
  <si>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</si>
  <si>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</si>
  <si>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</si>
  <si>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</si>
  <si>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</si>
  <si>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</si>
  <si>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</si>
  <si>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</si>
  <si>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</si>
  <si>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</si>
  <si>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</si>
  <si>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</si>
  <si>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</si>
  <si>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</si>
  <si>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</si>
  <si>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</si>
  <si>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</si>
  <si>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</si>
  <si>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</si>
  <si>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</si>
  <si>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</si>
  <si>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</si>
  <si>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</si>
  <si>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</si>
  <si>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</si>
  <si>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</si>
  <si>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</si>
  <si>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</si>
  <si>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</si>
  <si>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</si>
  <si>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</si>
  <si>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</si>
  <si>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</si>
  <si>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</si>
  <si>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</si>
  <si>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</si>
  <si>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</si>
  <si>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</si>
  <si>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</si>
  <si>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</si>
  <si>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</si>
  <si>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</si>
  <si>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</si>
  <si>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</si>
  <si>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</si>
  <si>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</si>
  <si>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</si>
  <si>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</si>
  <si>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</si>
  <si>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</si>
  <si>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</si>
  <si>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</si>
  <si>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</si>
  <si>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</si>
  <si>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</si>
  <si>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</si>
  <si>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</si>
  <si>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</si>
  <si>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</si>
  <si>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</si>
  <si>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</si>
  <si>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</si>
  <si>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</si>
  <si>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</si>
  <si>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</si>
  <si>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</si>
  <si>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</si>
  <si>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</si>
  <si>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</si>
  <si>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</si>
  <si>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</si>
  <si>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</si>
  <si>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</si>
  <si>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行政コスト計算書</t>
  </si>
  <si>
    <t>自　平成２７年４月１日　</t>
    <phoneticPr fontId="11"/>
  </si>
  <si>
    <t>至　平成２８年３月３１日</t>
    <phoneticPr fontId="11"/>
  </si>
  <si>
    <t>-</t>
    <phoneticPr fontId="11"/>
  </si>
  <si>
    <t>-</t>
    <phoneticPr fontId="11"/>
  </si>
  <si>
    <t>純資産変動計算書</t>
  </si>
  <si>
    <t>自　平成２７年４月１日　</t>
    <phoneticPr fontId="11"/>
  </si>
  <si>
    <t>至　平成２８年３月３１日</t>
    <phoneticPr fontId="11"/>
  </si>
  <si>
    <t>資金収支計算書</t>
  </si>
  <si>
    <t>至　平成２８年３月３１日</t>
    <phoneticPr fontId="11"/>
  </si>
  <si>
    <t>貸借対照表</t>
  </si>
  <si>
    <t>（平成２８年３月３１日現在）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</si>
</sst>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AF16" sqref="AF16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37" t="s">
        <v>343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>
      <c r="D3" s="238" t="s">
        <v>344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315</v>
      </c>
      <c r="B5" s="15" t="s">
        <v>316</v>
      </c>
      <c r="D5" s="234" t="s">
        <v>1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317</v>
      </c>
      <c r="Q5" s="241"/>
      <c r="R5" s="235" t="s">
        <v>1</v>
      </c>
      <c r="S5" s="235"/>
      <c r="T5" s="235"/>
      <c r="U5" s="235"/>
      <c r="V5" s="235"/>
      <c r="W5" s="235"/>
      <c r="X5" s="235"/>
      <c r="Y5" s="235"/>
      <c r="Z5" s="240" t="s">
        <v>317</v>
      </c>
      <c r="AA5" s="241"/>
    </row>
    <row r="6" spans="1:31" ht="14.6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443107330159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29011045415</v>
      </c>
      <c r="AA7" s="27"/>
      <c r="AD7" s="9">
        <f>IF(AND(AD8="-",AD36="-",AD39="-"),"-",SUM(AD8,AD36,AD39))</f>
        <v>443107330159</v>
      </c>
      <c r="AE7" s="9">
        <f>IF(COUNTIF(AE8:AE12,"-")=COUNTA(AE8:AE12),"-",SUM(AE8:AE12))</f>
        <v>29011045415</v>
      </c>
    </row>
    <row r="8" spans="1:31" ht="14.6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21"/>
      <c r="P8" s="25">
        <v>386976039229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16739719683</v>
      </c>
      <c r="AA8" s="27"/>
      <c r="AD8" s="9">
        <f>IF(AND(AD9="-",AD25="-",COUNTIF(AD34:AD35,"-")=COUNTA(AD34:AD35)),"-",SUM(AD9,AD25,AD34:AD35))</f>
        <v>386976039229</v>
      </c>
      <c r="AE8" s="9">
        <v>16739719683</v>
      </c>
    </row>
    <row r="9" spans="1:31" ht="14.6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21"/>
      <c r="P9" s="25">
        <v>219686299395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3981517703</v>
      </c>
      <c r="AA9" s="27"/>
      <c r="AD9" s="9">
        <f>IF(COUNTIF(AD10:AD24,"-")=COUNTA(AD10:AD24),"-",SUM(AD10:AD24))</f>
        <v>219686299395</v>
      </c>
      <c r="AE9" s="9">
        <v>3981517703</v>
      </c>
    </row>
    <row r="10" spans="1:31" ht="14.6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21"/>
      <c r="P10" s="25">
        <v>143659968390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5107480029</v>
      </c>
      <c r="AA10" s="27"/>
      <c r="AD10" s="9">
        <v>143659968390</v>
      </c>
      <c r="AE10" s="9">
        <v>5107480029</v>
      </c>
    </row>
    <row r="11" spans="1:31" ht="14.6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21"/>
      <c r="P11" s="25">
        <v>0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</row>
    <row r="12" spans="1:31" ht="14.6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21"/>
      <c r="P12" s="25">
        <v>138609942556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3182328000</v>
      </c>
      <c r="AA12" s="27"/>
      <c r="AD12" s="9">
        <v>138609942556</v>
      </c>
      <c r="AE12" s="9">
        <v>3182328000</v>
      </c>
    </row>
    <row r="13" spans="1:31" ht="14.6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21"/>
      <c r="P13" s="25">
        <v>-72382998994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5206680880</v>
      </c>
      <c r="AA13" s="27"/>
      <c r="AD13" s="9">
        <v>-72382998994</v>
      </c>
      <c r="AE13" s="9">
        <f>IF(COUNTIF(AE14:AE21,"-")=COUNTA(AE14:AE21),"-",SUM(AE14:AE21))</f>
        <v>5206680880</v>
      </c>
    </row>
    <row r="14" spans="1:31" ht="14.6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21"/>
      <c r="P14" s="25">
        <v>14509229894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2858331533</v>
      </c>
      <c r="AA14" s="27"/>
      <c r="AD14" s="9">
        <v>14509229894</v>
      </c>
      <c r="AE14" s="9">
        <v>2858331533</v>
      </c>
    </row>
    <row r="15" spans="1:31" ht="14.6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21"/>
      <c r="P15" s="25">
        <v>-10728838025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468140688</v>
      </c>
      <c r="AA15" s="27"/>
      <c r="AD15" s="9">
        <v>-10728838025</v>
      </c>
      <c r="AE15" s="9">
        <v>468140688</v>
      </c>
    </row>
    <row r="16" spans="1:31" ht="14.6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23"/>
      <c r="P16" s="25">
        <v>0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</row>
    <row r="17" spans="1:31" ht="14.6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23"/>
      <c r="P17" s="25">
        <v>0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>
        <v>0</v>
      </c>
      <c r="AA17" s="27"/>
      <c r="AD17" s="9">
        <v>0</v>
      </c>
      <c r="AE17" s="9">
        <v>0</v>
      </c>
    </row>
    <row r="18" spans="1:31" ht="14.6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23"/>
      <c r="P18" s="25">
        <v>0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6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23"/>
      <c r="P19" s="25">
        <v>0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800348804</v>
      </c>
      <c r="AA19" s="27"/>
      <c r="AD19" s="9">
        <v>0</v>
      </c>
      <c r="AE19" s="9">
        <v>800348804</v>
      </c>
    </row>
    <row r="20" spans="1:31" ht="14.6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23"/>
      <c r="P20" s="25">
        <v>0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1079859855</v>
      </c>
      <c r="AA20" s="27"/>
      <c r="AD20" s="9">
        <v>0</v>
      </c>
      <c r="AE20" s="9">
        <v>1079859855</v>
      </c>
    </row>
    <row r="21" spans="1:31" ht="14.6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23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6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21"/>
      <c r="P22" s="25">
        <v>0</v>
      </c>
      <c r="Q22" s="26"/>
      <c r="R22" s="224" t="s">
        <v>100</v>
      </c>
      <c r="S22" s="225"/>
      <c r="T22" s="225"/>
      <c r="U22" s="225"/>
      <c r="V22" s="225"/>
      <c r="W22" s="225"/>
      <c r="X22" s="225"/>
      <c r="Y22" s="225"/>
      <c r="Z22" s="30">
        <v>34217726295</v>
      </c>
      <c r="AA22" s="31"/>
      <c r="AD22" s="9">
        <v>0</v>
      </c>
      <c r="AE22" s="9">
        <f>IF(AND(AE7="-",AE13="-"),"-",SUM(AE7,AE13))</f>
        <v>34217726295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21"/>
      <c r="P23" s="25">
        <v>0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21"/>
      <c r="P24" s="25">
        <v>6018995574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455103851381</v>
      </c>
      <c r="AA24" s="27"/>
      <c r="AD24" s="9">
        <v>6018995574</v>
      </c>
      <c r="AE24" s="9">
        <v>455103851381</v>
      </c>
    </row>
    <row r="25" spans="1:31" ht="14.6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21"/>
      <c r="P25" s="25">
        <v>166295062399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-15925571675</v>
      </c>
      <c r="AA25" s="27"/>
      <c r="AD25" s="9">
        <f>IF(COUNTIF(AD26:AD33,"-")=COUNTA(AD26:AD33),"-",SUM(AD26:AD33))</f>
        <v>166295062399</v>
      </c>
      <c r="AE25" s="9">
        <v>-15925571675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21"/>
      <c r="P26" s="25">
        <v>140312042592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140312042592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21"/>
      <c r="P27" s="25">
        <v>19024985833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19024985833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21"/>
      <c r="P28" s="25">
        <v>-13304684950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-13304684950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21"/>
      <c r="P29" s="25">
        <v>128403107044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128403107044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21"/>
      <c r="P30" s="25">
        <v>-108274952120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-108274952120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21"/>
      <c r="P31" s="25">
        <v>0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21"/>
      <c r="P32" s="25">
        <v>0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21"/>
      <c r="P33" s="25">
        <v>134564000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134564000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23"/>
      <c r="P34" s="25">
        <v>5912963821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5912963821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23"/>
      <c r="P35" s="25">
        <v>-4918286386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-4918286386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282081958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282081958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21"/>
      <c r="P37" s="25">
        <v>263293220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263293220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21"/>
      <c r="P38" s="25">
        <v>18788738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18788738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55849208972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55849208972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21"/>
      <c r="P40" s="25">
        <v>21317305400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21317305400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21"/>
      <c r="P41" s="25">
        <v>21211250000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21211250000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21"/>
      <c r="P42" s="25">
        <v>106055400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106055400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21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21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21"/>
      <c r="P45" s="25">
        <v>1460832932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1460832932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21"/>
      <c r="P46" s="25">
        <v>640557248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640557248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21"/>
      <c r="P47" s="25">
        <v>32514884035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32514884035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21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21"/>
      <c r="P49" s="25">
        <v>32514884035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32514884035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21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21"/>
      <c r="P51" s="25">
        <v>-84370643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-84370643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30288675842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30288675842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17838982540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17838982540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453337697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453337697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21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11996521222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11996521222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21"/>
      <c r="P57" s="25">
        <v>11991440216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11991440216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21"/>
      <c r="P58" s="25">
        <v>5081006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5081006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21"/>
      <c r="P59" s="25">
        <v>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21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-165617</v>
      </c>
      <c r="Q61" s="26"/>
      <c r="R61" s="228" t="s">
        <v>128</v>
      </c>
      <c r="S61" s="229"/>
      <c r="T61" s="229"/>
      <c r="U61" s="229"/>
      <c r="V61" s="229"/>
      <c r="W61" s="229"/>
      <c r="X61" s="229"/>
      <c r="Y61" s="230"/>
      <c r="Z61" s="40">
        <v>439178279706</v>
      </c>
      <c r="AA61" s="41"/>
      <c r="AD61" s="9">
        <v>-165617</v>
      </c>
      <c r="AE61" s="9" t="e">
        <f>IF(AND(AE24="-",AE25="-",#REF!="-"),"-",SUM(AE24,AE25,#REF!))</f>
        <v>#REF!</v>
      </c>
    </row>
    <row r="62" spans="1:31" ht="14.65" customHeight="1" thickBot="1">
      <c r="A62" s="7" t="s">
        <v>2</v>
      </c>
      <c r="B62" s="7" t="s">
        <v>98</v>
      </c>
      <c r="D62" s="231" t="s">
        <v>3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473396006001</v>
      </c>
      <c r="Q62" s="43"/>
      <c r="R62" s="234" t="s">
        <v>323</v>
      </c>
      <c r="S62" s="235"/>
      <c r="T62" s="235"/>
      <c r="U62" s="235"/>
      <c r="V62" s="235"/>
      <c r="W62" s="235"/>
      <c r="X62" s="235"/>
      <c r="Y62" s="236"/>
      <c r="Z62" s="42">
        <v>473396006001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abSelected="1" topLeftCell="B1" zoomScaleNormal="100" zoomScaleSheetLayoutView="100" workbookViewId="0">
      <selection activeCell="N42" sqref="N42"/>
    </sheetView>
  </sheetViews>
  <sheetFormatPr defaultRowHeight="13.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>
      <c r="C2" s="242" t="s">
        <v>333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6" ht="17.25">
      <c r="C3" s="243" t="s">
        <v>334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6" ht="17.25">
      <c r="C4" s="243" t="s">
        <v>335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6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>
      <c r="A6" s="50" t="s">
        <v>315</v>
      </c>
      <c r="C6" s="244" t="s">
        <v>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317</v>
      </c>
      <c r="O6" s="247"/>
      <c r="P6" s="51"/>
    </row>
    <row r="7" spans="1:16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57109444228</v>
      </c>
      <c r="O7" s="213"/>
      <c r="P7" s="58"/>
    </row>
    <row r="8" spans="1:16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40114569040</v>
      </c>
      <c r="O8" s="213"/>
      <c r="P8" s="58"/>
    </row>
    <row r="9" spans="1:16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12054268986</v>
      </c>
      <c r="O9" s="213"/>
      <c r="P9" s="58"/>
    </row>
    <row r="10" spans="1:16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9608347097</v>
      </c>
      <c r="O10" s="213"/>
      <c r="P10" s="58"/>
    </row>
    <row r="11" spans="1:16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800348804</v>
      </c>
      <c r="O11" s="213"/>
      <c r="P11" s="58"/>
    </row>
    <row r="12" spans="1:16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1412121395</v>
      </c>
      <c r="O12" s="213"/>
      <c r="P12" s="58"/>
    </row>
    <row r="13" spans="1:16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233451690</v>
      </c>
      <c r="O13" s="213"/>
      <c r="P13" s="58"/>
    </row>
    <row r="14" spans="1:16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27234432575</v>
      </c>
      <c r="O14" s="213"/>
      <c r="P14" s="58"/>
    </row>
    <row r="15" spans="1:16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18583841832</v>
      </c>
      <c r="O15" s="213"/>
      <c r="P15" s="58"/>
    </row>
    <row r="16" spans="1:16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2263146094</v>
      </c>
      <c r="O16" s="213"/>
      <c r="P16" s="58"/>
    </row>
    <row r="17" spans="1:16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6382315194</v>
      </c>
      <c r="O17" s="213"/>
      <c r="P17" s="58"/>
    </row>
    <row r="18" spans="1:16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5129455</v>
      </c>
      <c r="O18" s="213"/>
      <c r="P18" s="58"/>
    </row>
    <row r="19" spans="1:16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825867479</v>
      </c>
      <c r="O19" s="213"/>
      <c r="P19" s="58"/>
    </row>
    <row r="20" spans="1:16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328619054</v>
      </c>
      <c r="O20" s="213"/>
      <c r="P20" s="58"/>
    </row>
    <row r="21" spans="1:16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84536260</v>
      </c>
      <c r="O21" s="213"/>
      <c r="P21" s="58"/>
    </row>
    <row r="22" spans="1:16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412712165</v>
      </c>
      <c r="O22" s="213"/>
      <c r="P22" s="58"/>
    </row>
    <row r="23" spans="1:16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16994875188</v>
      </c>
      <c r="O23" s="213"/>
      <c r="P23" s="58"/>
    </row>
    <row r="24" spans="1:16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3346848635</v>
      </c>
      <c r="O24" s="213"/>
      <c r="P24" s="58"/>
    </row>
    <row r="25" spans="1:16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10288842473</v>
      </c>
      <c r="O25" s="213"/>
      <c r="P25" s="58"/>
    </row>
    <row r="26" spans="1:16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3321950051</v>
      </c>
      <c r="O26" s="213"/>
      <c r="P26" s="58"/>
    </row>
    <row r="27" spans="1:16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37234029</v>
      </c>
      <c r="O27" s="213"/>
      <c r="P27" s="58"/>
    </row>
    <row r="28" spans="1:16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4175817376</v>
      </c>
      <c r="O28" s="213"/>
      <c r="P28" s="58"/>
    </row>
    <row r="29" spans="1:16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59"/>
      <c r="L29" s="59"/>
      <c r="M29" s="59"/>
      <c r="N29" s="57">
        <v>2295459479</v>
      </c>
      <c r="O29" s="213"/>
      <c r="P29" s="58"/>
    </row>
    <row r="30" spans="1:16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59"/>
      <c r="L30" s="59"/>
      <c r="M30" s="59"/>
      <c r="N30" s="57">
        <v>1880357897</v>
      </c>
      <c r="O30" s="213"/>
      <c r="P30" s="58"/>
    </row>
    <row r="31" spans="1:16">
      <c r="A31" s="50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52933626852</v>
      </c>
      <c r="O31" s="214"/>
      <c r="P31" s="58"/>
    </row>
    <row r="32" spans="1:16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6464683162</v>
      </c>
      <c r="O32" s="213"/>
      <c r="P32" s="58"/>
    </row>
    <row r="33" spans="1:16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>
        <v>6464683162</v>
      </c>
      <c r="O33" s="213"/>
      <c r="P33" s="58"/>
    </row>
    <row r="34" spans="1:16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 t="s">
        <v>336</v>
      </c>
      <c r="O34" s="213"/>
      <c r="P34" s="58"/>
    </row>
    <row r="35" spans="1:16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337</v>
      </c>
      <c r="O35" s="213"/>
      <c r="P35" s="58"/>
    </row>
    <row r="36" spans="1:16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337</v>
      </c>
      <c r="O36" s="213"/>
      <c r="P36" s="58"/>
    </row>
    <row r="37" spans="1:16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337</v>
      </c>
      <c r="O37" s="213"/>
      <c r="P37" s="58"/>
    </row>
    <row r="38" spans="1:16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12370600</v>
      </c>
      <c r="O38" s="213"/>
      <c r="P38" s="58"/>
    </row>
    <row r="39" spans="1:16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59"/>
      <c r="L39" s="59"/>
      <c r="M39" s="59"/>
      <c r="N39" s="57">
        <v>12370600</v>
      </c>
      <c r="O39" s="213"/>
      <c r="P39" s="58"/>
    </row>
    <row r="40" spans="1:16" ht="14.25" thickBot="1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59"/>
      <c r="L40" s="59"/>
      <c r="M40" s="59"/>
      <c r="N40" s="57" t="s">
        <v>337</v>
      </c>
      <c r="O40" s="213"/>
      <c r="P40" s="58"/>
    </row>
    <row r="41" spans="1:16" ht="14.25" thickBot="1">
      <c r="A41" s="50" t="s">
        <v>179</v>
      </c>
      <c r="C41" s="64" t="s">
        <v>180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59385939414</v>
      </c>
      <c r="O41" s="215"/>
      <c r="P41" s="58"/>
    </row>
    <row r="42" spans="1:16" s="69" customFormat="1" ht="3.75" customHeight="1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35" sqref="K35"/>
    </sheetView>
  </sheetViews>
  <sheetFormatPr defaultRowHeight="12.7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>
      <c r="B2" s="78"/>
      <c r="C2" s="266" t="s">
        <v>338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>
      <c r="B3" s="80"/>
      <c r="C3" s="267" t="s">
        <v>339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>
      <c r="B4" s="80"/>
      <c r="C4" s="267" t="s">
        <v>340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0</v>
      </c>
      <c r="Q5" s="82"/>
      <c r="R5" s="83"/>
    </row>
    <row r="6" spans="1:24" ht="12.75" customHeight="1">
      <c r="B6" s="84"/>
      <c r="C6" s="268" t="s">
        <v>1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>
      <c r="A7" s="77" t="s">
        <v>315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133</v>
      </c>
      <c r="R7" s="280"/>
    </row>
    <row r="8" spans="1:24" ht="15.95" customHeight="1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433205908618</v>
      </c>
      <c r="L8" s="92"/>
      <c r="M8" s="91">
        <v>455526046316</v>
      </c>
      <c r="N8" s="93"/>
      <c r="O8" s="91">
        <v>-22320137698</v>
      </c>
      <c r="P8" s="95"/>
      <c r="Q8" s="94" t="s">
        <v>12</v>
      </c>
      <c r="R8" s="95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>
      <c r="A9" s="77" t="s">
        <v>199</v>
      </c>
      <c r="B9" s="87"/>
      <c r="C9" s="24"/>
      <c r="D9" s="19" t="s">
        <v>200</v>
      </c>
      <c r="E9" s="19"/>
      <c r="F9" s="19"/>
      <c r="G9" s="19"/>
      <c r="H9" s="19"/>
      <c r="I9" s="19"/>
      <c r="J9" s="96"/>
      <c r="K9" s="97">
        <v>-59385939414</v>
      </c>
      <c r="L9" s="98"/>
      <c r="M9" s="257"/>
      <c r="N9" s="258"/>
      <c r="O9" s="97">
        <v>-59385939414</v>
      </c>
      <c r="P9" s="103"/>
      <c r="Q9" s="100" t="s">
        <v>12</v>
      </c>
      <c r="R9" s="101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66466332994</v>
      </c>
      <c r="L10" s="98"/>
      <c r="M10" s="254"/>
      <c r="N10" s="259"/>
      <c r="O10" s="97">
        <v>66466332994</v>
      </c>
      <c r="P10" s="103"/>
      <c r="Q10" s="100" t="str">
        <f>IF(COUNTIF(Q11:Q12,"-")=COUNTA(Q11:Q12),"-",SUM(Q11:Q12))</f>
        <v>-</v>
      </c>
      <c r="R10" s="103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50333818887</v>
      </c>
      <c r="L11" s="98"/>
      <c r="M11" s="254"/>
      <c r="N11" s="259"/>
      <c r="O11" s="97">
        <v>50333818887</v>
      </c>
      <c r="P11" s="103"/>
      <c r="Q11" s="100" t="s">
        <v>12</v>
      </c>
      <c r="R11" s="103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>
        <v>16132514107</v>
      </c>
      <c r="L12" s="110"/>
      <c r="M12" s="260"/>
      <c r="N12" s="261"/>
      <c r="O12" s="109">
        <v>16132514107</v>
      </c>
      <c r="P12" s="113"/>
      <c r="Q12" s="112" t="s">
        <v>12</v>
      </c>
      <c r="R12" s="113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7080393580</v>
      </c>
      <c r="L13" s="119"/>
      <c r="M13" s="262"/>
      <c r="N13" s="263"/>
      <c r="O13" s="118">
        <v>7080393580</v>
      </c>
      <c r="P13" s="121"/>
      <c r="Q13" s="120" t="str">
        <f>IF(COUNTIF(Q9:Q10,"-")=COUNTA(Q9:Q10),"-",SUM(Q9:Q10))</f>
        <v>-</v>
      </c>
      <c r="R13" s="121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>
      <c r="A14" s="77" t="s">
        <v>209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685827557</v>
      </c>
      <c r="N14" s="99"/>
      <c r="O14" s="97">
        <v>-685827557</v>
      </c>
      <c r="P14" s="103"/>
      <c r="Q14" s="264"/>
      <c r="R14" s="265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>
      <c r="A15" s="77" t="s">
        <v>210</v>
      </c>
      <c r="B15" s="84"/>
      <c r="C15" s="24"/>
      <c r="D15" s="122"/>
      <c r="E15" s="122" t="s">
        <v>211</v>
      </c>
      <c r="F15" s="105"/>
      <c r="G15" s="105"/>
      <c r="H15" s="105"/>
      <c r="I15" s="105"/>
      <c r="J15" s="96"/>
      <c r="K15" s="250"/>
      <c r="L15" s="251"/>
      <c r="M15" s="97">
        <v>8539490631</v>
      </c>
      <c r="N15" s="99"/>
      <c r="O15" s="97">
        <v>-8539490631</v>
      </c>
      <c r="P15" s="103"/>
      <c r="Q15" s="252"/>
      <c r="R15" s="253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>
      <c r="A16" s="77" t="s">
        <v>212</v>
      </c>
      <c r="B16" s="84"/>
      <c r="C16" s="24"/>
      <c r="D16" s="122"/>
      <c r="E16" s="122" t="s">
        <v>213</v>
      </c>
      <c r="F16" s="122"/>
      <c r="G16" s="105"/>
      <c r="H16" s="105"/>
      <c r="I16" s="105"/>
      <c r="J16" s="96"/>
      <c r="K16" s="250"/>
      <c r="L16" s="251"/>
      <c r="M16" s="97">
        <v>-3364363904</v>
      </c>
      <c r="N16" s="99"/>
      <c r="O16" s="97">
        <v>3364363904</v>
      </c>
      <c r="P16" s="103"/>
      <c r="Q16" s="252"/>
      <c r="R16" s="253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>
      <c r="A17" s="77" t="s">
        <v>214</v>
      </c>
      <c r="B17" s="84"/>
      <c r="C17" s="24"/>
      <c r="D17" s="122"/>
      <c r="E17" s="122" t="s">
        <v>215</v>
      </c>
      <c r="F17" s="122"/>
      <c r="G17" s="105"/>
      <c r="H17" s="105"/>
      <c r="I17" s="105"/>
      <c r="J17" s="96"/>
      <c r="K17" s="250"/>
      <c r="L17" s="251"/>
      <c r="M17" s="97">
        <v>6849790216</v>
      </c>
      <c r="N17" s="99"/>
      <c r="O17" s="97">
        <v>-6849790216</v>
      </c>
      <c r="P17" s="103"/>
      <c r="Q17" s="252"/>
      <c r="R17" s="253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>
      <c r="A18" s="77" t="s">
        <v>216</v>
      </c>
      <c r="B18" s="84"/>
      <c r="C18" s="24"/>
      <c r="D18" s="122"/>
      <c r="E18" s="122" t="s">
        <v>217</v>
      </c>
      <c r="F18" s="122"/>
      <c r="G18" s="105"/>
      <c r="H18" s="20"/>
      <c r="I18" s="105"/>
      <c r="J18" s="96"/>
      <c r="K18" s="250"/>
      <c r="L18" s="251"/>
      <c r="M18" s="97">
        <v>-11339089386</v>
      </c>
      <c r="N18" s="99"/>
      <c r="O18" s="97">
        <v>11339089386</v>
      </c>
      <c r="P18" s="103"/>
      <c r="Q18" s="252"/>
      <c r="R18" s="253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>
      <c r="A19" s="77" t="s">
        <v>218</v>
      </c>
      <c r="B19" s="84"/>
      <c r="C19" s="24"/>
      <c r="D19" s="122" t="s">
        <v>219</v>
      </c>
      <c r="E19" s="105"/>
      <c r="F19" s="105"/>
      <c r="G19" s="105"/>
      <c r="H19" s="105"/>
      <c r="I19" s="105"/>
      <c r="J19" s="96"/>
      <c r="K19" s="97">
        <v>-2970000000</v>
      </c>
      <c r="L19" s="98"/>
      <c r="M19" s="97">
        <v>-2970000000</v>
      </c>
      <c r="N19" s="99"/>
      <c r="O19" s="254"/>
      <c r="P19" s="255"/>
      <c r="Q19" s="256"/>
      <c r="R19" s="25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>
      <c r="A20" s="77" t="s">
        <v>220</v>
      </c>
      <c r="B20" s="84"/>
      <c r="C20" s="24"/>
      <c r="D20" s="122" t="s">
        <v>221</v>
      </c>
      <c r="E20" s="122"/>
      <c r="F20" s="105"/>
      <c r="G20" s="105"/>
      <c r="H20" s="105"/>
      <c r="I20" s="105"/>
      <c r="J20" s="96"/>
      <c r="K20" s="97">
        <v>1861977508</v>
      </c>
      <c r="L20" s="98"/>
      <c r="M20" s="97">
        <v>1861977508</v>
      </c>
      <c r="N20" s="99"/>
      <c r="O20" s="254"/>
      <c r="P20" s="255"/>
      <c r="Q20" s="256"/>
      <c r="R20" s="25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336</v>
      </c>
      <c r="N21" s="111"/>
      <c r="O21" s="109" t="s">
        <v>336</v>
      </c>
      <c r="P21" s="113"/>
      <c r="Q21" s="248"/>
      <c r="R21" s="249"/>
      <c r="S21" s="124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5972371088</v>
      </c>
      <c r="L22" s="131"/>
      <c r="M22" s="130">
        <v>-422194935</v>
      </c>
      <c r="N22" s="132"/>
      <c r="O22" s="130">
        <v>6394566023</v>
      </c>
      <c r="P22" s="217"/>
      <c r="Q22" s="133" t="e">
        <f>IF(AND(Q13="-",COUNTIF(#REF!,"-")=COUNTA(#REF!)),"-",SUM(Q13,#REF!))</f>
        <v>#REF!</v>
      </c>
      <c r="R22" s="134"/>
      <c r="S22" s="124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439178279706</v>
      </c>
      <c r="L23" s="140"/>
      <c r="M23" s="139">
        <v>455103851381</v>
      </c>
      <c r="N23" s="141"/>
      <c r="O23" s="139">
        <v>-15925571675</v>
      </c>
      <c r="P23" s="218"/>
      <c r="Q23" s="142" t="e">
        <f>IF(AND(Q8="-",Q22="-"),"-",SUM(Q8,Q22))</f>
        <v>#REF!</v>
      </c>
      <c r="R23" s="143"/>
      <c r="S23" s="124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V22" sqref="V22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5" s="49" customFormat="1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5" s="49" customFormat="1" ht="24">
      <c r="A2" s="1"/>
      <c r="B2" s="151"/>
      <c r="C2" s="290" t="s">
        <v>341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5" s="49" customFormat="1" ht="14.25">
      <c r="A3" s="152"/>
      <c r="B3" s="153"/>
      <c r="C3" s="291" t="s">
        <v>334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s="49" customFormat="1" ht="14.25">
      <c r="A4" s="152"/>
      <c r="B4" s="153"/>
      <c r="C4" s="291" t="s">
        <v>342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5" s="49" customFormat="1" ht="14.25" thickBot="1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5" s="49" customFormat="1">
      <c r="A6" s="152"/>
      <c r="B6" s="153"/>
      <c r="C6" s="292" t="s">
        <v>1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317</v>
      </c>
      <c r="N6" s="300"/>
    </row>
    <row r="7" spans="1:15" s="49" customFormat="1" ht="14.25" thickBot="1">
      <c r="A7" s="152" t="s">
        <v>315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5" s="49" customFormat="1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5" s="49" customFormat="1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50018519456</v>
      </c>
      <c r="N9" s="170"/>
      <c r="O9" s="220"/>
    </row>
    <row r="10" spans="1:15" s="49" customFormat="1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33023644268</v>
      </c>
      <c r="N10" s="170"/>
      <c r="O10" s="220"/>
    </row>
    <row r="11" spans="1:15" s="49" customFormat="1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11416929969</v>
      </c>
      <c r="N11" s="170"/>
      <c r="O11" s="220"/>
    </row>
    <row r="12" spans="1:15" s="49" customFormat="1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20923211895</v>
      </c>
      <c r="N12" s="170"/>
      <c r="O12" s="220"/>
    </row>
    <row r="13" spans="1:15" s="49" customFormat="1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328619054</v>
      </c>
      <c r="N13" s="170"/>
      <c r="O13" s="220"/>
    </row>
    <row r="14" spans="1:15" s="49" customFormat="1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354883350</v>
      </c>
      <c r="N14" s="170"/>
      <c r="O14" s="220"/>
    </row>
    <row r="15" spans="1:15" s="49" customFormat="1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16994875188</v>
      </c>
      <c r="N15" s="170"/>
      <c r="O15" s="220"/>
    </row>
    <row r="16" spans="1:15" s="49" customFormat="1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3346848635</v>
      </c>
      <c r="N16" s="170"/>
      <c r="O16" s="220"/>
    </row>
    <row r="17" spans="1:15" s="49" customFormat="1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>
        <v>10288842473</v>
      </c>
      <c r="N17" s="170"/>
      <c r="O17" s="220"/>
    </row>
    <row r="18" spans="1:15" s="49" customFormat="1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>
        <v>3321950051</v>
      </c>
      <c r="N18" s="174"/>
      <c r="O18" s="220"/>
    </row>
    <row r="19" spans="1:15" s="49" customFormat="1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37234029</v>
      </c>
      <c r="N19" s="170"/>
      <c r="O19" s="220"/>
    </row>
    <row r="20" spans="1:15" s="49" customFormat="1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63281989792</v>
      </c>
      <c r="N20" s="170"/>
      <c r="O20" s="220"/>
    </row>
    <row r="21" spans="1:15" s="49" customFormat="1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50457676153</v>
      </c>
      <c r="N21" s="170"/>
      <c r="O21" s="220"/>
    </row>
    <row r="22" spans="1:15" s="49" customFormat="1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>
        <v>8669940303</v>
      </c>
      <c r="N22" s="170"/>
      <c r="O22" s="220"/>
    </row>
    <row r="23" spans="1:15" s="49" customFormat="1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2295722379</v>
      </c>
      <c r="N23" s="170"/>
      <c r="O23" s="220"/>
    </row>
    <row r="24" spans="1:15" s="49" customFormat="1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1858650957</v>
      </c>
      <c r="N24" s="170"/>
      <c r="O24" s="220"/>
    </row>
    <row r="25" spans="1:15" s="49" customFormat="1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>
        <v>6464683162</v>
      </c>
      <c r="N25" s="170"/>
      <c r="O25" s="220"/>
    </row>
    <row r="26" spans="1:15" s="49" customFormat="1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>
        <v>6464683162</v>
      </c>
      <c r="N26" s="170"/>
      <c r="O26" s="220"/>
    </row>
    <row r="27" spans="1:15" s="49" customFormat="1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336</v>
      </c>
      <c r="N27" s="170"/>
      <c r="O27" s="220"/>
    </row>
    <row r="28" spans="1:15" s="49" customFormat="1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>
        <v>1840407804</v>
      </c>
      <c r="N28" s="170"/>
      <c r="O28" s="220"/>
    </row>
    <row r="29" spans="1:15" s="49" customFormat="1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8639194978</v>
      </c>
      <c r="N29" s="182"/>
      <c r="O29" s="220"/>
    </row>
    <row r="30" spans="1:15" s="49" customFormat="1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5" s="49" customFormat="1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15389280847</v>
      </c>
      <c r="N31" s="170"/>
      <c r="O31" s="220"/>
    </row>
    <row r="32" spans="1:15" s="49" customFormat="1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8539490631</v>
      </c>
      <c r="N32" s="170"/>
      <c r="O32" s="220"/>
    </row>
    <row r="33" spans="1:15" s="49" customFormat="1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6386690216</v>
      </c>
      <c r="N33" s="170"/>
      <c r="O33" s="220"/>
    </row>
    <row r="34" spans="1:15" s="49" customFormat="1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336</v>
      </c>
      <c r="N34" s="170"/>
      <c r="O34" s="220"/>
    </row>
    <row r="35" spans="1:15" s="49" customFormat="1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>
        <v>463100000</v>
      </c>
      <c r="N35" s="170"/>
      <c r="O35" s="220"/>
    </row>
    <row r="36" spans="1:15" s="49" customFormat="1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336</v>
      </c>
      <c r="N36" s="170"/>
      <c r="O36" s="220"/>
    </row>
    <row r="37" spans="1:15" s="49" customFormat="1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16892129526</v>
      </c>
      <c r="N37" s="170"/>
      <c r="O37" s="220"/>
    </row>
    <row r="38" spans="1:15" s="49" customFormat="1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>
        <v>5622166000</v>
      </c>
      <c r="N38" s="170"/>
      <c r="O38" s="220"/>
    </row>
    <row r="39" spans="1:15" s="49" customFormat="1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10691288294</v>
      </c>
      <c r="N39" s="170"/>
      <c r="O39" s="220"/>
    </row>
    <row r="40" spans="1:15" s="49" customFormat="1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>
        <v>566304632</v>
      </c>
      <c r="N40" s="170"/>
      <c r="O40" s="220"/>
    </row>
    <row r="41" spans="1:15" s="49" customFormat="1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>
        <v>12370600</v>
      </c>
      <c r="N41" s="170"/>
      <c r="O41" s="220"/>
    </row>
    <row r="42" spans="1:15" s="49" customFormat="1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337</v>
      </c>
      <c r="N42" s="170"/>
      <c r="O42" s="220"/>
    </row>
    <row r="43" spans="1:15" s="49" customFormat="1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1502848679</v>
      </c>
      <c r="N43" s="182"/>
      <c r="O43" s="220"/>
    </row>
    <row r="44" spans="1:15" s="49" customFormat="1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5" s="49" customFormat="1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3010695961</v>
      </c>
      <c r="N45" s="170"/>
      <c r="O45" s="220"/>
    </row>
    <row r="46" spans="1:15" s="49" customFormat="1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2799836761</v>
      </c>
      <c r="N46" s="170"/>
      <c r="O46" s="220"/>
    </row>
    <row r="47" spans="1:15" s="49" customFormat="1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>
        <v>210859200</v>
      </c>
      <c r="N47" s="170"/>
      <c r="O47" s="220"/>
    </row>
    <row r="48" spans="1:15" s="49" customFormat="1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4808100000</v>
      </c>
      <c r="N48" s="170"/>
      <c r="O48" s="220"/>
    </row>
    <row r="49" spans="1:17" s="49" customFormat="1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4808100000</v>
      </c>
      <c r="N49" s="170"/>
      <c r="O49" s="220"/>
    </row>
    <row r="50" spans="1:17" s="49" customFormat="1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336</v>
      </c>
      <c r="N50" s="170"/>
      <c r="O50" s="220"/>
    </row>
    <row r="51" spans="1:17" s="49" customFormat="1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1797404039</v>
      </c>
      <c r="N51" s="182"/>
      <c r="O51" s="220"/>
    </row>
    <row r="52" spans="1:17" s="49" customFormat="1">
      <c r="A52" s="1" t="s">
        <v>301</v>
      </c>
      <c r="B52" s="3"/>
      <c r="C52" s="303" t="s">
        <v>302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11939447696</v>
      </c>
      <c r="N52" s="182"/>
      <c r="O52" s="220"/>
    </row>
    <row r="53" spans="1:17" s="49" customFormat="1" ht="14.25" thickBot="1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4819674989</v>
      </c>
      <c r="N53" s="182"/>
      <c r="O53" s="220"/>
    </row>
    <row r="54" spans="1:17" s="49" customFormat="1" ht="14.25" hidden="1" thickBot="1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336</v>
      </c>
      <c r="N54" s="182"/>
      <c r="O54" s="220"/>
      <c r="Q54" s="49" t="s">
        <v>12</v>
      </c>
    </row>
    <row r="55" spans="1:17" s="49" customFormat="1" ht="14.25" thickBot="1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16759122685</v>
      </c>
      <c r="N55" s="189"/>
      <c r="O55" s="220"/>
    </row>
    <row r="56" spans="1:17" s="49" customFormat="1" ht="14.25" thickBot="1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946769020</v>
      </c>
      <c r="N57" s="196"/>
      <c r="O57" s="220"/>
    </row>
    <row r="58" spans="1:17" s="49" customFormat="1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133090835</v>
      </c>
      <c r="N58" s="182"/>
      <c r="O58" s="220"/>
    </row>
    <row r="59" spans="1:17" s="49" customFormat="1" ht="14.25" thickBot="1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1079859855</v>
      </c>
      <c r="N59" s="202"/>
      <c r="O59" s="220"/>
    </row>
    <row r="60" spans="1:17" s="49" customFormat="1" ht="14.25" thickBot="1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17838982540</v>
      </c>
      <c r="N60" s="189"/>
      <c r="O60" s="220"/>
    </row>
    <row r="61" spans="1:17" s="49" customFormat="1" ht="6.75" customHeight="1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2018-11-01T06:35:55Z</dcterms:created>
  <dcterms:modified xsi:type="dcterms:W3CDTF">2018-11-14T02:53:02Z</dcterms:modified>
</cp:coreProperties>
</file>