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765" firstSheet="1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<sst xmlns="http://schemas.openxmlformats.org/spreadsheetml/2006/main" count="493" uniqueCount="342">
  <si>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</si>
  <si>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</si>
  <si>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</si>
  <si>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</si>
  <si>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</si>
  <si>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</si>
  <si>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</si>
  <si>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</si>
  <si>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</si>
  <si>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</si>
  <si>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</si>
  <si>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</si>
  <si>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</si>
  <si>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</si>
  <si>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</si>
  <si>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</si>
  <si>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</si>
  <si>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</si>
  <si>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</si>
  <si>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</si>
  <si>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</si>
  <si>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</si>
  <si>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</si>
  <si>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</si>
  <si>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</si>
  <si>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</si>
  <si>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</si>
  <si>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</si>
  <si>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</si>
  <si>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</si>
  <si>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</si>
  <si>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</si>
  <si>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</si>
  <si>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</si>
  <si>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</si>
  <si>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</si>
  <si>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</si>
  <si>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</si>
  <si>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</si>
  <si>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</si>
  <si>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</si>
  <si>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</si>
  <si>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</si>
  <si>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</si>
  <si>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</si>
  <si>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</si>
  <si>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</si>
  <si>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</si>
  <si>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</si>
  <si>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</si>
  <si>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</si>
  <si>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</si>
  <si>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</si>
  <si>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</si>
  <si>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</si>
  <si>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</si>
  <si>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</si>
  <si>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</si>
  <si>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</si>
  <si>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</si>
  <si>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</si>
  <si>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</si>
  <si>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</si>
  <si>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</si>
  <si>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</si>
  <si>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</si>
  <si>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</si>
  <si>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</si>
  <si>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</si>
  <si>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</si>
  <si>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</si>
  <si>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</si>
  <si>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</si>
  <si>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</si>
  <si>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</si>
  <si>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</si>
  <si>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</si>
  <si>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</si>
  <si>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</si>
  <si>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</si>
  <si>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</si>
  <si>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</si>
  <si>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</si>
  <si>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</si>
  <si>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</si>
  <si>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</si>
  <si>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</si>
  <si>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</si>
  <si>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</si>
  <si>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</si>
  <si>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</si>
  <si>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</si>
  <si>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</si>
  <si>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</si>
  <si>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</si>
  <si>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</si>
  <si>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</si>
  <si>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</si>
  <si>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</si>
  <si>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</si>
  <si>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</si>
  <si>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</si>
  <si>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</si>
  <si>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</si>
  <si>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</si>
  <si>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</si>
  <si>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</si>
  <si>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</si>
  <si>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</si>
  <si>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</si>
  <si>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</si>
  <si>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</si>
  <si>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</si>
  <si>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</si>
  <si>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</si>
  <si>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</si>
  <si>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</si>
  <si>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</si>
  <si>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</si>
  <si>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</si>
  <si>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</si>
  <si>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</si>
  <si>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</si>
  <si>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</si>
  <si>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</si>
  <si>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</si>
  <si>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</si>
  <si>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</si>
  <si>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</si>
  <si>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</si>
  <si>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</si>
  <si>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</si>
  <si>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</si>
  <si>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</si>
  <si>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</si>
  <si>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</si>
  <si>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</si>
  <si>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</si>
  <si>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</si>
  <si>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</si>
  <si>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</si>
  <si>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</si>
  <si>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</si>
  <si>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</si>
  <si>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</si>
  <si>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</si>
  <si>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</si>
  <si>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</si>
  <si>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</si>
  <si>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</si>
  <si>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</si>
  <si>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</si>
  <si>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</si>
  <si>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</si>
  <si>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</si>
  <si>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</si>
  <si>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</si>
  <si>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</si>
  <si>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</si>
  <si>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</si>
  <si>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</si>
  <si>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</si>
  <si>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</si>
  <si>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</si>
  <si>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</si>
  <si>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</si>
  <si>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</si>
  <si>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</si>
  <si>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</si>
  <si>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</si>
  <si>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</si>
  <si>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</si>
  <si>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</si>
  <si>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</si>
  <si>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</si>
  <si>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</si>
  <si>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</si>
  <si>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</si>
  <si>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</si>
  <si>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</si>
  <si>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</si>
  <si>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</si>
  <si>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</si>
  <si>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</si>
  <si>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</si>
  <si>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</si>
  <si>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</si>
  <si>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</si>
  <si>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</si>
  <si>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</si>
  <si>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</si>
  <si>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</si>
  <si>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</si>
  <si>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</si>
  <si>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</si>
  <si>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</si>
  <si>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</si>
  <si>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</si>
  <si>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</si>
  <si>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</si>
  <si>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</si>
  <si>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</si>
  <si>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</si>
  <si>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</si>
  <si>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</si>
  <si>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</si>
  <si>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</si>
  <si>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</si>
  <si>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</si>
  <si>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</si>
  <si>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</si>
  <si>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</si>
  <si>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</si>
  <si>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</si>
  <si>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</si>
  <si>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</si>
  <si>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</si>
  <si>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</si>
  <si>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</si>
  <si>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</si>
  <si>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</si>
  <si>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</si>
  <si>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</si>
  <si>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</si>
  <si>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</si>
  <si>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</si>
  <si>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</si>
  <si>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</si>
  <si>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</si>
  <si>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</si>
  <si>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</si>
  <si>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</si>
  <si>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</si>
  <si>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</si>
  <si>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</si>
  <si>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</si>
  <si>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</si>
  <si>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</si>
  <si>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</si>
  <si>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</si>
  <si>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</si>
  <si>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</si>
  <si>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</si>
  <si>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</si>
  <si>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</si>
  <si>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</si>
  <si>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</si>
  <si>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</si>
  <si>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</si>
  <si>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</si>
  <si>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</si>
  <si>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</si>
  <si>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</si>
  <si>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</si>
  <si>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</si>
  <si>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</si>
  <si>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</si>
  <si>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</si>
  <si>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</si>
  <si>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</si>
  <si>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</si>
  <si>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</si>
  <si>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</si>
  <si>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</si>
  <si>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</si>
  <si>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</si>
  <si>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</si>
  <si>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</si>
  <si>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</si>
  <si>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</si>
  <si>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</si>
  <si>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</si>
  <si>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</si>
  <si>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</si>
  <si>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</si>
  <si>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</si>
  <si>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</si>
  <si>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</si>
  <si>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</si>
  <si>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</si>
  <si>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</si>
  <si>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</si>
  <si>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</si>
  <si>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</si>
  <si>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</si>
  <si>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</si>
  <si>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</si>
  <si>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</si>
  <si>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</si>
  <si>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</si>
  <si>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</si>
  <si>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</si>
  <si>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</si>
  <si>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</si>
  <si>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</si>
  <si>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</si>
  <si>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</si>
  <si>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</si>
  <si>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</si>
  <si>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</si>
  <si>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</si>
  <si>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</si>
  <si>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</si>
  <si>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</si>
  <si>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</si>
  <si>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</si>
  <si>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</si>
  <si>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</si>
  <si>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</si>
  <si>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</si>
  <si>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</si>
  <si>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</si>
  <si>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</si>
  <si>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</si>
  <si>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</si>
  <si>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</si>
  <si>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</si>
  <si>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</si>
  <si>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</si>
  <si>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</si>
  <si>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</si>
  <si>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</si>
  <si>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</si>
  <si>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</si>
  <si>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</si>
  <si>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</si>
  <si>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</si>
  <si>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</si>
  <si>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</si>
  <si>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平成２７年４月１日　</t>
    <phoneticPr fontId="11"/>
  </si>
  <si>
    <t>至　平成２８年３月３１日</t>
    <phoneticPr fontId="11"/>
  </si>
  <si>
    <t>-</t>
    <phoneticPr fontId="11"/>
  </si>
  <si>
    <t>-</t>
    <phoneticPr fontId="11"/>
  </si>
  <si>
    <t>-</t>
    <phoneticPr fontId="11"/>
  </si>
  <si>
    <t>至　平成２８年３月３１日</t>
    <phoneticPr fontId="11"/>
  </si>
  <si>
    <t>（平成２８年３月３１日現在）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</si>
  <si>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</si>
  <si>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</si>
  <si>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国民健康保険特別会計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8">
      <t>コクミンケンコウホケントクベツ</t>
    </rPh>
    <rPh sb="8" eb="10">
      <t>カイケイ</t>
    </rPh>
    <phoneticPr fontId="2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</si>
  <si>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</si>
  <si>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国民健康保険特別会計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</si>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</sst>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O16" sqref="O1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338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335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9" t="s">
        <v>1</v>
      </c>
      <c r="E5" s="240"/>
      <c r="F5" s="240"/>
      <c r="G5" s="240"/>
      <c r="H5" s="240"/>
      <c r="I5" s="240"/>
      <c r="J5" s="240"/>
      <c r="K5" s="245"/>
      <c r="L5" s="245"/>
      <c r="M5" s="245"/>
      <c r="N5" s="245"/>
      <c r="O5" s="245"/>
      <c r="P5" s="246" t="s">
        <v>314</v>
      </c>
      <c r="Q5" s="247"/>
      <c r="R5" s="240" t="s">
        <v>1</v>
      </c>
      <c r="S5" s="240"/>
      <c r="T5" s="240"/>
      <c r="U5" s="240"/>
      <c r="V5" s="240"/>
      <c r="W5" s="240"/>
      <c r="X5" s="240"/>
      <c r="Y5" s="240"/>
      <c r="Z5" s="246" t="s">
        <v>314</v>
      </c>
      <c r="AA5" s="247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572177275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134698958</v>
      </c>
      <c r="AA7" s="27"/>
      <c r="AD7" s="9">
        <f>IF(AND(AD8="-",AD36="-",AD39="-"),"-",SUM(AD8,AD36,AD39))</f>
        <v>572177275</v>
      </c>
      <c r="AE7" s="9">
        <f>IF(COUNTIF(AE8:AE12,"-")=COUNTA(AE8:AE12),"-",SUM(AE8:AE12))</f>
        <v>134698958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0</v>
      </c>
      <c r="Q8" s="26"/>
      <c r="R8" s="19"/>
      <c r="S8" s="19"/>
      <c r="T8" s="19" t="s">
        <v>336</v>
      </c>
      <c r="U8" s="19"/>
      <c r="V8" s="19"/>
      <c r="W8" s="19"/>
      <c r="X8" s="221"/>
      <c r="Y8" s="222"/>
      <c r="Z8" s="25">
        <v>0</v>
      </c>
      <c r="AA8" s="27"/>
      <c r="AD8" s="9">
        <f>IF(AND(AD9="-",AD25="-",COUNTIF(AD34:AD35,"-")=COUNTA(AD34:AD35)),"-",SUM(AD9,AD25,AD34:AD35))</f>
        <v>0</v>
      </c>
      <c r="AE8" s="9">
        <v>0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0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>
        <v>410005</v>
      </c>
      <c r="AA9" s="27"/>
      <c r="AD9" s="9">
        <f>IF(COUNTIF(AD10:AD24,"-")=COUNTA(AD10:AD24),"-",SUM(AD10:AD24))</f>
        <v>0</v>
      </c>
      <c r="AE9" s="9">
        <v>410005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0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134288953</v>
      </c>
      <c r="AA10" s="27"/>
      <c r="AD10" s="9">
        <v>0</v>
      </c>
      <c r="AE10" s="9">
        <v>134288953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>
        <v>0</v>
      </c>
      <c r="AA12" s="27"/>
      <c r="AD12" s="9">
        <v>0</v>
      </c>
      <c r="AE12" s="9">
        <v>0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13966877</v>
      </c>
      <c r="AA13" s="27"/>
      <c r="AD13" s="9">
        <v>0</v>
      </c>
      <c r="AE13" s="9">
        <f>IF(COUNTIF(AE14:AE21,"-")=COUNTA(AE14:AE21),"-",SUM(AE14:AE21))</f>
        <v>13966877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0</v>
      </c>
      <c r="Q14" s="26"/>
      <c r="R14" s="19"/>
      <c r="S14" s="19"/>
      <c r="T14" s="19" t="s">
        <v>337</v>
      </c>
      <c r="U14" s="19"/>
      <c r="V14" s="19"/>
      <c r="W14" s="19"/>
      <c r="X14" s="221"/>
      <c r="Y14" s="222"/>
      <c r="Z14" s="25">
        <v>0</v>
      </c>
      <c r="AA14" s="27"/>
      <c r="AD14" s="9">
        <v>0</v>
      </c>
      <c r="AE14" s="9">
        <v>0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0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4989195</v>
      </c>
      <c r="AA15" s="27"/>
      <c r="AD15" s="9">
        <v>0</v>
      </c>
      <c r="AE15" s="9">
        <v>4989195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>
        <v>0</v>
      </c>
      <c r="AA17" s="27"/>
      <c r="AD17" s="9">
        <v>0</v>
      </c>
      <c r="AE17" s="9">
        <v>0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8977682</v>
      </c>
      <c r="AA19" s="27"/>
      <c r="AD19" s="9">
        <v>0</v>
      </c>
      <c r="AE19" s="9">
        <v>8977682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>
        <v>0</v>
      </c>
      <c r="AA20" s="27"/>
      <c r="AD20" s="9">
        <v>0</v>
      </c>
      <c r="AE20" s="9">
        <v>0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6" t="s">
        <v>101</v>
      </c>
      <c r="S22" s="227"/>
      <c r="T22" s="227"/>
      <c r="U22" s="227"/>
      <c r="V22" s="227"/>
      <c r="W22" s="227"/>
      <c r="X22" s="228"/>
      <c r="Y22" s="228"/>
      <c r="Z22" s="30">
        <v>148665835</v>
      </c>
      <c r="AA22" s="31"/>
      <c r="AD22" s="9">
        <v>0</v>
      </c>
      <c r="AE22" s="9">
        <f>IF(AND(AE7="-",AE13="-"),"-",SUM(AE7,AE13))</f>
        <v>148665835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>
        <v>0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572177275</v>
      </c>
      <c r="AA24" s="27"/>
      <c r="AD24" s="9">
        <v>0</v>
      </c>
      <c r="AE24" s="9">
        <v>572177275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0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558666234</v>
      </c>
      <c r="AA25" s="27"/>
      <c r="AD25" s="9">
        <f>IF(COUNTIF(AD26:AD33,"-")=COUNTA(AD26:AD33),"-",SUM(AD26:AD33))</f>
        <v>0</v>
      </c>
      <c r="AE25" s="9">
        <v>558666234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>
        <v>0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0</v>
      </c>
      <c r="Q27" s="26"/>
      <c r="R27" s="229"/>
      <c r="S27" s="230"/>
      <c r="T27" s="230"/>
      <c r="U27" s="230"/>
      <c r="V27" s="230"/>
      <c r="W27" s="230"/>
      <c r="X27" s="231"/>
      <c r="Y27" s="231"/>
      <c r="Z27" s="25"/>
      <c r="AA27" s="27"/>
      <c r="AD27" s="9">
        <v>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0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>
        <v>0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>
        <v>0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>
        <v>0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>
        <v>0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>
        <v>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0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>
        <v>0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0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>
        <v>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>
        <v>0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572177275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572177275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0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>
        <f>IF(COUNTIF(AD41:AD43,"-")=COUNTA(AD41:AD43),"-",SUM(AD41:AD43))</f>
        <v>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>
        <v>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>
        <v>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>
        <v>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>
        <v>0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684789860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684789860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0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>
        <v>0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2518341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>
        <f>IF(COUNTIF(AD48:AD49,"-")=COUNTA(AD48:AD49),"-",SUM(AD48:AD49))</f>
        <v>2518341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>
        <v>0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2518341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>
        <v>2518341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>
        <v>0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-115130926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-115130926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707332069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707332069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435945776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435945776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271714158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271714158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>
        <f>IF(COUNTIF(AD57:AD58,"-")=COUNTA(AD57:AD58),"-",SUM(AD57:AD58))</f>
        <v>0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>
        <v>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0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>
        <v>0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>
        <v>0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>
        <v>0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-327865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>
        <v>-327865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2" t="s">
        <v>129</v>
      </c>
      <c r="S62" s="233"/>
      <c r="T62" s="233"/>
      <c r="U62" s="233"/>
      <c r="V62" s="233"/>
      <c r="W62" s="233"/>
      <c r="X62" s="234"/>
      <c r="Y62" s="235"/>
      <c r="Z62" s="39">
        <v>1130843509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6" t="s">
        <v>3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P63" s="41">
        <v>1279509344</v>
      </c>
      <c r="Q63" s="42"/>
      <c r="R63" s="239" t="s">
        <v>318</v>
      </c>
      <c r="S63" s="240"/>
      <c r="T63" s="240"/>
      <c r="U63" s="240"/>
      <c r="V63" s="240"/>
      <c r="W63" s="240"/>
      <c r="X63" s="241"/>
      <c r="Y63" s="242"/>
      <c r="Z63" s="41">
        <v>1279509344</v>
      </c>
      <c r="AA63" s="43"/>
      <c r="AD63" s="9">
        <f>IF(AND(AD7="-",AD52="-",AD62="-"),"-",SUM(AD7,AD52,AD62))</f>
        <v>1279509344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339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329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14596055141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658505677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123558674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114444992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8977682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331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>
        <v>136000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249228659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249228659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 t="s">
        <v>331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 t="s">
        <v>331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331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285718344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 t="s">
        <v>331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91689596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194028748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13937549464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13937549464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331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 t="s">
        <v>333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47308464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31200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47277264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14548746677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331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331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332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331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331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331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331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14548746677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19" sqref="K19:K20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72" t="s">
        <v>340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4" ht="17.25" x14ac:dyDescent="0.2">
      <c r="B3" s="83"/>
      <c r="C3" s="273" t="s">
        <v>329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7.25" x14ac:dyDescent="0.2">
      <c r="B4" s="83"/>
      <c r="C4" s="273" t="s">
        <v>334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74" t="s">
        <v>1</v>
      </c>
      <c r="D6" s="275"/>
      <c r="E6" s="275"/>
      <c r="F6" s="275"/>
      <c r="G6" s="275"/>
      <c r="H6" s="275"/>
      <c r="I6" s="275"/>
      <c r="J6" s="276"/>
      <c r="K6" s="280" t="s">
        <v>319</v>
      </c>
      <c r="L6" s="275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77"/>
      <c r="D7" s="278"/>
      <c r="E7" s="278"/>
      <c r="F7" s="278"/>
      <c r="G7" s="278"/>
      <c r="H7" s="278"/>
      <c r="I7" s="278"/>
      <c r="J7" s="279"/>
      <c r="K7" s="281"/>
      <c r="L7" s="278"/>
      <c r="M7" s="282" t="s">
        <v>320</v>
      </c>
      <c r="N7" s="283"/>
      <c r="O7" s="282" t="s">
        <v>321</v>
      </c>
      <c r="P7" s="284"/>
      <c r="Q7" s="285" t="s">
        <v>134</v>
      </c>
      <c r="R7" s="286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1632367624</v>
      </c>
      <c r="L8" s="95"/>
      <c r="M8" s="94">
        <v>631459434</v>
      </c>
      <c r="N8" s="96"/>
      <c r="O8" s="94">
        <v>1000908190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-14548746677</v>
      </c>
      <c r="L9" s="101"/>
      <c r="M9" s="263"/>
      <c r="N9" s="264"/>
      <c r="O9" s="100">
        <v>-14548746677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14047222562</v>
      </c>
      <c r="L10" s="101"/>
      <c r="M10" s="260"/>
      <c r="N10" s="265"/>
      <c r="O10" s="100">
        <v>14047222562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10706369065</v>
      </c>
      <c r="L11" s="101"/>
      <c r="M11" s="260"/>
      <c r="N11" s="265"/>
      <c r="O11" s="100">
        <v>10706369065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>
        <v>3340853497</v>
      </c>
      <c r="L12" s="113"/>
      <c r="M12" s="266"/>
      <c r="N12" s="267"/>
      <c r="O12" s="112">
        <v>3340853497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-501524115</v>
      </c>
      <c r="L13" s="122"/>
      <c r="M13" s="268"/>
      <c r="N13" s="269"/>
      <c r="O13" s="121">
        <v>-501524115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56"/>
      <c r="L14" s="257"/>
      <c r="M14" s="100">
        <v>-59282159</v>
      </c>
      <c r="N14" s="102"/>
      <c r="O14" s="100">
        <v>59282159</v>
      </c>
      <c r="P14" s="106"/>
      <c r="Q14" s="270"/>
      <c r="R14" s="271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56"/>
      <c r="L15" s="257"/>
      <c r="M15" s="100" t="s">
        <v>331</v>
      </c>
      <c r="N15" s="102"/>
      <c r="O15" s="100" t="s">
        <v>331</v>
      </c>
      <c r="P15" s="106"/>
      <c r="Q15" s="258"/>
      <c r="R15" s="25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56"/>
      <c r="L16" s="257"/>
      <c r="M16" s="100" t="s">
        <v>331</v>
      </c>
      <c r="N16" s="102"/>
      <c r="O16" s="100" t="s">
        <v>333</v>
      </c>
      <c r="P16" s="106"/>
      <c r="Q16" s="258"/>
      <c r="R16" s="25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56"/>
      <c r="L17" s="257"/>
      <c r="M17" s="100">
        <v>50623</v>
      </c>
      <c r="N17" s="102"/>
      <c r="O17" s="100">
        <v>-50623</v>
      </c>
      <c r="P17" s="106"/>
      <c r="Q17" s="258"/>
      <c r="R17" s="25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56"/>
      <c r="L18" s="257"/>
      <c r="M18" s="100">
        <v>-59332782</v>
      </c>
      <c r="N18" s="102"/>
      <c r="O18" s="100">
        <v>59332782</v>
      </c>
      <c r="P18" s="106"/>
      <c r="Q18" s="258"/>
      <c r="R18" s="259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331</v>
      </c>
      <c r="N19" s="102"/>
      <c r="O19" s="260"/>
      <c r="P19" s="261"/>
      <c r="Q19" s="262"/>
      <c r="R19" s="261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333</v>
      </c>
      <c r="N20" s="102"/>
      <c r="O20" s="260"/>
      <c r="P20" s="261"/>
      <c r="Q20" s="262"/>
      <c r="R20" s="261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331</v>
      </c>
      <c r="N21" s="114"/>
      <c r="O21" s="112" t="s">
        <v>331</v>
      </c>
      <c r="P21" s="116"/>
      <c r="Q21" s="254"/>
      <c r="R21" s="255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-501524115</v>
      </c>
      <c r="L22" s="134"/>
      <c r="M22" s="133">
        <v>-59282159</v>
      </c>
      <c r="N22" s="135"/>
      <c r="O22" s="133">
        <v>-442241956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1130843509</v>
      </c>
      <c r="L23" s="143"/>
      <c r="M23" s="142">
        <v>572177275</v>
      </c>
      <c r="N23" s="144"/>
      <c r="O23" s="142">
        <v>558666234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M13" sqref="M13:M1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341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329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334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14500978027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563428563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123834656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249228659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 t="s">
        <v>331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190365248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13937549464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13937549464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333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 t="s">
        <v>333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14048343055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10681258232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>
        <v>3340853497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>
        <v>31200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26200126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331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331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331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-452634972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>
        <v>50623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 t="s">
        <v>333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>
        <v>50623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331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331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332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 t="s">
        <v>12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331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331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331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332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331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>
        <v>-50623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 t="s">
        <v>12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 t="s">
        <v>333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331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331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331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 t="s">
        <v>12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-452685595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888631371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331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435945776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>
        <v>0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331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>
        <v>0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435945776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2018-11-01T09:41:18Z</dcterms:created>
  <dcterms:modified xsi:type="dcterms:W3CDTF">2018-11-14T03:03:45Z</dcterms:modified>
</cp:coreProperties>
</file>