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765" activeTab="2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連結行政コスト計算書!$A$1:$P$42</definedName>
    <definedName name="_xlnm.Print_Area" localSheetId="2">連結純資産変動計算書!$B$1:$S$31</definedName>
    <definedName name="_xlnm.Print_Area" localSheetId="0">連結貸借対照表!$A$1:$AB$77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U24" i="7"/>
  <c r="U23" i="7"/>
  <c r="U22" i="7"/>
  <c r="U21" i="7"/>
  <c r="U20" i="7"/>
  <c r="U19" i="7"/>
  <c r="W14" i="7"/>
  <c r="V14" i="7"/>
  <c r="V25" i="7" s="1"/>
  <c r="W13" i="7"/>
  <c r="W25" i="7" s="1"/>
  <c r="U12" i="7"/>
  <c r="U11" i="7"/>
  <c r="X10" i="7"/>
  <c r="X13" i="7" s="1"/>
  <c r="X25" i="7" s="1"/>
  <c r="X26" i="7" s="1"/>
  <c r="U26" i="7" s="1"/>
  <c r="W10" i="7"/>
  <c r="U9" i="7"/>
  <c r="U8" i="7"/>
  <c r="AE22" i="5" l="1"/>
  <c r="AE75" i="5" s="1"/>
  <c r="AD52" i="5"/>
  <c r="AD8" i="5"/>
  <c r="U25" i="7"/>
  <c r="U13" i="7"/>
  <c r="U10" i="7"/>
  <c r="AD7" i="5" l="1"/>
  <c r="AD75" i="5" s="1"/>
</calcChain>
</file>

<file path=xl/sharedStrings.xml><?xml version="1.0" encoding="utf-8"?>
<sst xmlns="http://schemas.openxmlformats.org/spreadsheetml/2006/main" count="364" uniqueCount="272">
  <si>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</si>
  <si>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</si>
  <si>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</si>
  <si>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</si>
  <si>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</si>
  <si>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</si>
  <si>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</si>
  <si>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</si>
  <si>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</si>
  <si>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</si>
  <si>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</si>
  <si>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</si>
  <si>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</si>
  <si>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</si>
  <si>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</si>
  <si>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</si>
  <si>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</si>
  <si>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</si>
  <si>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</si>
  <si>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</si>
  <si>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</si>
  <si>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</si>
  <si>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</si>
  <si>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</si>
  <si>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</si>
  <si>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</si>
  <si>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</si>
  <si>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</si>
  <si>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</si>
  <si>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</si>
  <si>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</si>
  <si>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</si>
  <si>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</si>
  <si>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</si>
  <si>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</si>
  <si>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</si>
  <si>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</si>
  <si>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</si>
  <si>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</si>
  <si>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</si>
  <si>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</si>
  <si>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</si>
  <si>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</si>
  <si>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</si>
  <si>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</si>
  <si>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</si>
  <si>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</si>
  <si>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</si>
  <si>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</si>
  <si>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</si>
  <si>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</si>
  <si>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</si>
  <si>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</si>
  <si>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</si>
  <si>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</si>
  <si>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</si>
  <si>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</si>
  <si>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</si>
  <si>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</si>
  <si>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</si>
  <si>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</si>
  <si>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</si>
  <si>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</si>
  <si>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</si>
  <si>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</si>
  <si>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</si>
  <si>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</si>
  <si>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</si>
  <si>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</si>
  <si>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</si>
  <si>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</si>
  <si>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</si>
  <si>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</si>
  <si>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</si>
  <si>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</si>
  <si>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</si>
  <si>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</si>
  <si>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</si>
  <si>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</si>
  <si>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</si>
  <si>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</si>
  <si>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</si>
  <si>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</si>
  <si>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</si>
  <si>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</si>
  <si>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</si>
  <si>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</si>
  <si>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</si>
  <si>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</si>
  <si>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</si>
  <si>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</si>
  <si>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</si>
  <si>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</si>
  <si>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</si>
  <si>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</si>
  <si>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</si>
  <si>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</si>
  <si>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</si>
  <si>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</si>
  <si>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</si>
  <si>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</si>
  <si>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</si>
  <si>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</si>
  <si>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</si>
  <si>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</si>
  <si>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</si>
  <si>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</si>
  <si>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</si>
  <si>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</si>
  <si>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</si>
  <si>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</si>
  <si>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</si>
  <si>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</si>
  <si>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</si>
  <si>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</si>
  <si>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</si>
  <si>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</si>
  <si>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</si>
  <si>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</si>
  <si>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</si>
  <si>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</si>
  <si>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</si>
  <si>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</si>
  <si>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</si>
  <si>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</si>
  <si>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</si>
  <si>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</si>
  <si>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</si>
  <si>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</si>
  <si>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</si>
  <si>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</si>
  <si>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</si>
  <si>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</si>
  <si>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</si>
  <si>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</si>
  <si>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</si>
  <si>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</si>
  <si>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</si>
  <si>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</si>
  <si>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</si>
  <si>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</si>
  <si>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</si>
  <si>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</si>
  <si>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</si>
  <si>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</si>
  <si>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</si>
  <si>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</si>
  <si>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</si>
  <si>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</si>
  <si>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</si>
  <si>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</si>
  <si>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</si>
  <si>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</si>
  <si>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</si>
  <si>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</si>
  <si>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</si>
  <si>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</si>
  <si>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</si>
  <si>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</si>
  <si>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</si>
  <si>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</si>
  <si>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</si>
  <si>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</si>
  <si>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</si>
  <si>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</si>
  <si>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</si>
  <si>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</si>
  <si>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</si>
  <si>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</si>
  <si>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</si>
  <si>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</si>
  <si>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</si>
  <si>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</si>
  <si>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</si>
  <si>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</si>
  <si>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</si>
  <si>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</si>
  <si>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</si>
  <si>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</si>
  <si>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</si>
  <si>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</si>
  <si>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</si>
  <si>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</si>
  <si>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</si>
  <si>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</si>
  <si>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</si>
  <si>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</si>
  <si>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</si>
  <si>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</si>
  <si>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</si>
  <si>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</si>
  <si>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</si>
  <si>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</si>
  <si>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</si>
  <si>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</si>
  <si>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</si>
  <si>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</si>
  <si>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</si>
  <si>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</si>
  <si>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</si>
  <si>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</si>
  <si>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</si>
  <si>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</si>
  <si>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</si>
  <si>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</si>
  <si>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</si>
  <si>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</si>
  <si>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</si>
  <si>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</si>
  <si>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</si>
  <si>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</si>
  <si>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</si>
  <si>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</si>
  <si>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</si>
  <si>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</si>
  <si>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</si>
  <si>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</si>
  <si>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</si>
  <si>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</si>
  <si>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</si>
  <si>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</si>
  <si>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</si>
  <si>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</si>
  <si>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</si>
  <si>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</si>
  <si>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</si>
  <si>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</si>
  <si>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</si>
  <si>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</si>
  <si>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</si>
  <si>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</si>
  <si>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</si>
  <si>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</si>
  <si>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</si>
  <si>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</si>
  <si>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</si>
  <si>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</si>
  <si>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</si>
  <si>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</si>
  <si>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</si>
  <si>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</si>
  <si>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</si>
  <si>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</si>
  <si>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</si>
  <si>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</si>
  <si>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</si>
  <si>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</si>
  <si>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</si>
  <si>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</si>
  <si>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</si>
  <si>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</si>
  <si>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</si>
  <si>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</si>
  <si>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</si>
  <si>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</si>
  <si>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</si>
  <si>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</si>
  <si>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</si>
  <si>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</si>
  <si>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</si>
  <si>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</si>
  <si>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</si>
  <si>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</si>
  <si>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連結行政コスト計算書</t>
  </si>
  <si>
    <t>自　平成２７年４月１日　</t>
    <phoneticPr fontId="11"/>
  </si>
  <si>
    <t>至　平成２８年３月３１日</t>
    <phoneticPr fontId="11"/>
  </si>
  <si>
    <t>連結純資産変動計算書</t>
  </si>
  <si>
    <t>至　平成２８年３月３１日</t>
    <phoneticPr fontId="11"/>
  </si>
  <si>
    <t>連結貸借対照表</t>
  </si>
  <si>
    <t>（平成２８年３月３１日現在）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</si>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</sst>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13</xdr:row>
      <xdr:rowOff>38100</xdr:rowOff>
    </xdr:from>
    <xdr:to>
      <xdr:col>15</xdr:col>
      <xdr:colOff>151840</xdr:colOff>
      <xdr:row>23</xdr:row>
      <xdr:rowOff>138954</xdr:rowOff>
    </xdr:to>
    <xdr:sp macro="" textlink="">
      <xdr:nvSpPr>
        <xdr:cNvPr id="2" name="角丸四角形 1"/>
        <xdr:cNvSpPr/>
      </xdr:nvSpPr>
      <xdr:spPr>
        <a:xfrm>
          <a:off x="4200525" y="2876550"/>
          <a:ext cx="3647515" cy="210110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省　略</a:t>
          </a:r>
        </a:p>
      </xdr:txBody>
    </xdr:sp>
    <xdr:clientData/>
  </xdr:twoCellAnchor>
  <xdr:twoCellAnchor>
    <xdr:from>
      <xdr:col>12</xdr:col>
      <xdr:colOff>828675</xdr:colOff>
      <xdr:row>27</xdr:row>
      <xdr:rowOff>28575</xdr:rowOff>
    </xdr:from>
    <xdr:to>
      <xdr:col>17</xdr:col>
      <xdr:colOff>186018</xdr:colOff>
      <xdr:row>30</xdr:row>
      <xdr:rowOff>39781</xdr:rowOff>
    </xdr:to>
    <xdr:sp macro="" textlink="">
      <xdr:nvSpPr>
        <xdr:cNvPr id="3" name="角丸四角形 2"/>
        <xdr:cNvSpPr/>
      </xdr:nvSpPr>
      <xdr:spPr>
        <a:xfrm>
          <a:off x="5000625" y="5553075"/>
          <a:ext cx="4758018" cy="52555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連結財務書類では資金収支計算書を省略しています。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G77"/>
  <sheetViews>
    <sheetView showGridLines="0" view="pageBreakPreview" topLeftCell="C1" zoomScale="85" zoomScaleNormal="85" zoomScaleSheetLayoutView="85" workbookViewId="0">
      <selection activeCell="P18" sqref="P18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3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3" ht="23.25" customHeight="1">
      <c r="C2" s="8"/>
      <c r="D2" s="177" t="s">
        <v>268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33" ht="21" customHeight="1">
      <c r="D3" s="178" t="s">
        <v>269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4" spans="1:33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3" s="16" customFormat="1" ht="14.25" customHeight="1" thickBot="1">
      <c r="A5" s="15" t="s">
        <v>243</v>
      </c>
      <c r="B5" s="15" t="s">
        <v>244</v>
      </c>
      <c r="D5" s="174" t="s">
        <v>1</v>
      </c>
      <c r="E5" s="175"/>
      <c r="F5" s="175"/>
      <c r="G5" s="175"/>
      <c r="H5" s="175"/>
      <c r="I5" s="175"/>
      <c r="J5" s="175"/>
      <c r="K5" s="179"/>
      <c r="L5" s="179"/>
      <c r="M5" s="179"/>
      <c r="N5" s="179"/>
      <c r="O5" s="179"/>
      <c r="P5" s="180" t="s">
        <v>245</v>
      </c>
      <c r="Q5" s="181"/>
      <c r="R5" s="175" t="s">
        <v>1</v>
      </c>
      <c r="S5" s="175"/>
      <c r="T5" s="175"/>
      <c r="U5" s="175"/>
      <c r="V5" s="175"/>
      <c r="W5" s="175"/>
      <c r="X5" s="175"/>
      <c r="Y5" s="175"/>
      <c r="Z5" s="180" t="s">
        <v>245</v>
      </c>
      <c r="AA5" s="181"/>
    </row>
    <row r="6" spans="1:33" ht="14.65" customHeight="1">
      <c r="D6" s="17" t="s">
        <v>246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247</v>
      </c>
      <c r="S6" s="19"/>
      <c r="T6" s="19"/>
      <c r="U6" s="19"/>
      <c r="V6" s="19"/>
      <c r="W6" s="19"/>
      <c r="X6" s="19"/>
      <c r="Y6" s="18"/>
      <c r="Z6" s="21"/>
      <c r="AA6" s="23"/>
      <c r="AF6" s="160"/>
      <c r="AG6" s="160"/>
    </row>
    <row r="7" spans="1:33" ht="14.65" customHeight="1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482207802389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42127343135</v>
      </c>
      <c r="AA7" s="27"/>
      <c r="AD7" s="9">
        <f>IF(AND(AD8="-",AD49="-",AD52="-"),"-",SUM(AD8,AD49,AD52))</f>
        <v>482207802389</v>
      </c>
      <c r="AE7" s="9">
        <f>IF(COUNTIF(AE8:AE12,"-")=COUNTA(AE8:AE12),"-",SUM(AE8:AE12))</f>
        <v>42127343135</v>
      </c>
      <c r="AF7" s="160"/>
      <c r="AG7" s="160"/>
    </row>
    <row r="8" spans="1:33" ht="14.65" customHeight="1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419726650552</v>
      </c>
      <c r="Q8" s="26"/>
      <c r="R8" s="19"/>
      <c r="S8" s="19"/>
      <c r="T8" s="19" t="s">
        <v>270</v>
      </c>
      <c r="U8" s="19"/>
      <c r="V8" s="19"/>
      <c r="W8" s="19"/>
      <c r="X8" s="19"/>
      <c r="Y8" s="18"/>
      <c r="Z8" s="25">
        <v>29270676386</v>
      </c>
      <c r="AA8" s="27"/>
      <c r="AD8" s="9">
        <f>IF(AND(AD9="-",AD33="-",COUNTIF(AD46:AD48,"-")=COUNTA(AD46:AD48)),"-",SUM(AD9,AD33,AD46:AD48))</f>
        <v>419726650552</v>
      </c>
      <c r="AE8" s="9">
        <v>29270676386</v>
      </c>
      <c r="AF8" s="160"/>
      <c r="AG8" s="160"/>
    </row>
    <row r="9" spans="1:33" ht="14.65" customHeight="1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227416846258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3981932308</v>
      </c>
      <c r="AA9" s="27"/>
      <c r="AD9" s="9">
        <f>IF(COUNTIF(AD10:AD32,"-")=COUNTA(AD10:AD32),"-",SUM(AD10:AD32))</f>
        <v>227416846258</v>
      </c>
      <c r="AE9" s="9">
        <v>3981932308</v>
      </c>
      <c r="AF9" s="160"/>
      <c r="AG9" s="160"/>
    </row>
    <row r="10" spans="1:33" ht="14.65" customHeight="1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148541041470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5690964161</v>
      </c>
      <c r="AA10" s="27"/>
      <c r="AD10" s="9">
        <v>148541041470</v>
      </c>
      <c r="AE10" s="9">
        <v>5690964161</v>
      </c>
      <c r="AF10" s="160"/>
      <c r="AG10" s="160"/>
    </row>
    <row r="11" spans="1:33" ht="14.65" customHeight="1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AF11" s="160"/>
      <c r="AG11" s="160"/>
    </row>
    <row r="12" spans="1:33" ht="14.65" customHeight="1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3183770280</v>
      </c>
      <c r="AA12" s="27"/>
      <c r="AD12" s="9">
        <v>0</v>
      </c>
      <c r="AE12" s="9">
        <v>3183770280</v>
      </c>
      <c r="AF12" s="160"/>
      <c r="AG12" s="160"/>
    </row>
    <row r="13" spans="1:33" ht="14.65" customHeight="1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6718028192</v>
      </c>
      <c r="AA13" s="27"/>
      <c r="AD13" s="9">
        <v>0</v>
      </c>
      <c r="AE13" s="9">
        <f>IF(COUNTIF(AE14:AE21,"-")=COUNTA(AE14:AE21),"-",SUM(AE14:AE21))</f>
        <v>6718028192</v>
      </c>
      <c r="AF13" s="160"/>
      <c r="AG13" s="160"/>
    </row>
    <row r="14" spans="1:33" ht="14.65" customHeight="1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146511219485</v>
      </c>
      <c r="Q14" s="26"/>
      <c r="R14" s="19"/>
      <c r="S14" s="19"/>
      <c r="T14" s="19" t="s">
        <v>271</v>
      </c>
      <c r="U14" s="19"/>
      <c r="V14" s="19"/>
      <c r="W14" s="19"/>
      <c r="X14" s="19"/>
      <c r="Y14" s="18"/>
      <c r="Z14" s="25">
        <v>4155192109</v>
      </c>
      <c r="AA14" s="27"/>
      <c r="AD14" s="9">
        <v>146511219485</v>
      </c>
      <c r="AE14" s="9">
        <v>4155192109</v>
      </c>
      <c r="AF14" s="160"/>
      <c r="AG14" s="160"/>
    </row>
    <row r="15" spans="1:33" ht="14.65" customHeight="1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-77458570095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598626293</v>
      </c>
      <c r="AA15" s="27"/>
      <c r="AD15" s="9">
        <v>-77458570095</v>
      </c>
      <c r="AE15" s="9">
        <v>598626293</v>
      </c>
      <c r="AF15" s="160"/>
      <c r="AG15" s="160"/>
    </row>
    <row r="16" spans="1:33" ht="14.65" customHeight="1">
      <c r="A16" s="7" t="s">
        <v>248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F16" s="160"/>
      <c r="AG16" s="160"/>
    </row>
    <row r="17" spans="1:33" ht="14.65" customHeight="1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14673372836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321844</v>
      </c>
      <c r="AA17" s="27"/>
      <c r="AD17" s="9">
        <v>14673372836</v>
      </c>
      <c r="AE17" s="9">
        <v>321844</v>
      </c>
      <c r="AF17" s="160"/>
      <c r="AG17" s="160"/>
    </row>
    <row r="18" spans="1:33" ht="14.65" customHeight="1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-10872720637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>
        <v>0</v>
      </c>
      <c r="AA18" s="27"/>
      <c r="AD18" s="9">
        <v>-10872720637</v>
      </c>
      <c r="AE18" s="9">
        <v>0</v>
      </c>
      <c r="AF18" s="160"/>
      <c r="AG18" s="160"/>
    </row>
    <row r="19" spans="1:33" ht="14.65" customHeight="1">
      <c r="A19" s="7" t="s">
        <v>249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862924402</v>
      </c>
      <c r="AA19" s="27"/>
      <c r="AD19" s="9">
        <v>0</v>
      </c>
      <c r="AE19" s="9">
        <v>862924402</v>
      </c>
      <c r="AF19" s="160"/>
      <c r="AG19" s="160"/>
    </row>
    <row r="20" spans="1:33" ht="14.65" customHeight="1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1082702332</v>
      </c>
      <c r="AA20" s="27"/>
      <c r="AD20" s="9">
        <v>0</v>
      </c>
      <c r="AE20" s="9">
        <v>1082702332</v>
      </c>
      <c r="AF20" s="160"/>
      <c r="AG20" s="160"/>
    </row>
    <row r="21" spans="1:33" ht="14.65" customHeight="1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18261212</v>
      </c>
      <c r="AA21" s="27"/>
      <c r="AD21" s="9">
        <v>0</v>
      </c>
      <c r="AE21" s="9">
        <v>18261212</v>
      </c>
      <c r="AF21" s="160"/>
      <c r="AG21" s="160"/>
    </row>
    <row r="22" spans="1:33" ht="14.65" customHeight="1">
      <c r="A22" s="7" t="s">
        <v>250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161" t="s">
        <v>114</v>
      </c>
      <c r="S22" s="162"/>
      <c r="T22" s="162"/>
      <c r="U22" s="162"/>
      <c r="V22" s="162"/>
      <c r="W22" s="162"/>
      <c r="X22" s="162"/>
      <c r="Y22" s="162"/>
      <c r="Z22" s="30">
        <v>48845371327</v>
      </c>
      <c r="AA22" s="31"/>
      <c r="AD22" s="9">
        <v>0</v>
      </c>
      <c r="AE22" s="9">
        <f>IF(AND(AE7="-",AE13="-"),"-",SUM(AE7,AE13))</f>
        <v>48845371327</v>
      </c>
      <c r="AF22" s="160"/>
      <c r="AG22" s="160"/>
    </row>
    <row r="23" spans="1:33" ht="14.65" customHeight="1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251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F23" s="160"/>
      <c r="AG23" s="160"/>
    </row>
    <row r="24" spans="1:33" ht="14.65" customHeight="1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493471032194</v>
      </c>
      <c r="AA24" s="27"/>
      <c r="AD24" s="9">
        <v>0</v>
      </c>
      <c r="AE24" s="9">
        <v>493471032194</v>
      </c>
      <c r="AF24" s="160"/>
      <c r="AG24" s="160"/>
    </row>
    <row r="25" spans="1:33" ht="14.65" customHeight="1">
      <c r="A25" s="7" t="s">
        <v>252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-28651561004</v>
      </c>
      <c r="AA25" s="27"/>
      <c r="AD25" s="9">
        <v>0</v>
      </c>
      <c r="AE25" s="9">
        <v>-28651561004</v>
      </c>
      <c r="AF25" s="160"/>
      <c r="AG25" s="160"/>
    </row>
    <row r="26" spans="1:33" ht="14.65" customHeight="1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>
        <v>0</v>
      </c>
      <c r="AA26" s="27"/>
      <c r="AD26" s="9">
        <v>0</v>
      </c>
      <c r="AE26" s="9">
        <v>0</v>
      </c>
      <c r="AF26" s="160"/>
      <c r="AG26" s="160"/>
    </row>
    <row r="27" spans="1:33" ht="14.65" customHeight="1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F27" s="160"/>
      <c r="AG27" s="160"/>
    </row>
    <row r="28" spans="1:33" ht="14.65" customHeight="1">
      <c r="A28" s="7" t="s">
        <v>253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F28" s="160"/>
      <c r="AG28" s="160"/>
    </row>
    <row r="29" spans="1:33" ht="14.65" customHeight="1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44595300</v>
      </c>
      <c r="Q29" s="26"/>
      <c r="R29" s="163"/>
      <c r="S29" s="164"/>
      <c r="T29" s="164"/>
      <c r="U29" s="164"/>
      <c r="V29" s="164"/>
      <c r="W29" s="164"/>
      <c r="X29" s="164"/>
      <c r="Y29" s="164"/>
      <c r="Z29" s="25"/>
      <c r="AA29" s="27"/>
      <c r="AD29" s="9">
        <v>44595300</v>
      </c>
      <c r="AF29" s="160"/>
      <c r="AG29" s="160"/>
    </row>
    <row r="30" spans="1:33" ht="14.65" customHeight="1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-41087675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-41087675</v>
      </c>
      <c r="AF30" s="160"/>
      <c r="AG30" s="160"/>
    </row>
    <row r="31" spans="1:33" ht="14.65" customHeight="1">
      <c r="A31" s="7" t="s">
        <v>254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F31" s="160"/>
      <c r="AG31" s="160"/>
    </row>
    <row r="32" spans="1:33" ht="14.65" customHeight="1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6018995574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6018995574</v>
      </c>
      <c r="AF32" s="160"/>
      <c r="AG32" s="160"/>
    </row>
    <row r="33" spans="1:33" ht="14.65" customHeight="1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191281927547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191281927547</v>
      </c>
      <c r="AF33" s="160"/>
      <c r="AG33" s="160"/>
    </row>
    <row r="34" spans="1:33" ht="14.65" customHeight="1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140998309322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140998309322</v>
      </c>
      <c r="AF34" s="160"/>
      <c r="AG34" s="160"/>
    </row>
    <row r="35" spans="1:33" ht="14.65" customHeight="1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F35" s="160"/>
      <c r="AG35" s="160"/>
    </row>
    <row r="36" spans="1:33" ht="14.65" customHeight="1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19881551933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19881551933</v>
      </c>
      <c r="AF36" s="160"/>
      <c r="AG36" s="160"/>
    </row>
    <row r="37" spans="1:33" ht="14.65" customHeight="1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-14126963112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-14126963112</v>
      </c>
      <c r="AF37" s="160"/>
      <c r="AG37" s="160"/>
    </row>
    <row r="38" spans="1:33" ht="14.65" customHeight="1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F38" s="160"/>
      <c r="AG38" s="160"/>
    </row>
    <row r="39" spans="1:33" ht="14.65" customHeight="1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177548618269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177548618269</v>
      </c>
      <c r="AF39" s="160"/>
      <c r="AG39" s="160"/>
    </row>
    <row r="40" spans="1:33" ht="14.65" customHeight="1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-133156182065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-133156182065</v>
      </c>
      <c r="AF40" s="160"/>
      <c r="AG40" s="160"/>
    </row>
    <row r="41" spans="1:33" ht="14.65" customHeight="1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F41" s="160"/>
      <c r="AG41" s="160"/>
    </row>
    <row r="42" spans="1:33" ht="14.65" customHeight="1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AF42" s="160"/>
      <c r="AG42" s="160"/>
    </row>
    <row r="43" spans="1:33" ht="14.65" customHeight="1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F43" s="160"/>
      <c r="AG43" s="160"/>
    </row>
    <row r="44" spans="1:33" ht="14.65" customHeight="1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F44" s="160"/>
      <c r="AG44" s="160"/>
    </row>
    <row r="45" spans="1:33" ht="14.65" customHeight="1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136593200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136593200</v>
      </c>
      <c r="AF45" s="160"/>
      <c r="AG45" s="160"/>
    </row>
    <row r="46" spans="1:33" ht="14.65" customHeight="1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5997847718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5997847718</v>
      </c>
      <c r="AF46" s="160"/>
      <c r="AG46" s="160"/>
    </row>
    <row r="47" spans="1:33" ht="14.65" customHeight="1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-4969970971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-4969970971</v>
      </c>
      <c r="AF47" s="160"/>
      <c r="AG47" s="160"/>
    </row>
    <row r="48" spans="1:33" ht="14.65" customHeight="1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F48" s="160"/>
      <c r="AG48" s="160"/>
    </row>
    <row r="49" spans="1:33" ht="14.65" customHeight="1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5194584115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5194584115</v>
      </c>
      <c r="AF49" s="160"/>
      <c r="AG49" s="160"/>
    </row>
    <row r="50" spans="1:33" ht="14.65" customHeight="1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288426965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288426965</v>
      </c>
      <c r="AF50" s="160"/>
      <c r="AG50" s="160"/>
    </row>
    <row r="51" spans="1:33" ht="14.65" customHeight="1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4906157150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4906157150</v>
      </c>
      <c r="AF51" s="160"/>
      <c r="AG51" s="160"/>
    </row>
    <row r="52" spans="1:33" ht="14.65" customHeight="1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57286567722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57286567722</v>
      </c>
      <c r="AF52" s="160"/>
      <c r="AG52" s="160"/>
    </row>
    <row r="53" spans="1:33" ht="14.65" customHeight="1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21282305400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21282305400</v>
      </c>
      <c r="AF53" s="160"/>
      <c r="AG53" s="160"/>
    </row>
    <row r="54" spans="1:33" ht="14.65" customHeight="1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21211250000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21211250000</v>
      </c>
      <c r="AF54" s="160"/>
      <c r="AG54" s="160"/>
    </row>
    <row r="55" spans="1:33" ht="14.65" customHeight="1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71055400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71055400</v>
      </c>
      <c r="AF55" s="160"/>
      <c r="AG55" s="160"/>
    </row>
    <row r="56" spans="1:33" ht="14.65" customHeight="1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F56" s="160"/>
      <c r="AG56" s="160"/>
    </row>
    <row r="57" spans="1:33" ht="14.65" customHeight="1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2240929727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2240929727</v>
      </c>
      <c r="AF57" s="160"/>
      <c r="AG57" s="160"/>
    </row>
    <row r="58" spans="1:33" ht="14.65" customHeight="1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640557248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640557248</v>
      </c>
      <c r="AF58" s="160"/>
      <c r="AG58" s="160"/>
    </row>
    <row r="59" spans="1:33" ht="14.65" customHeight="1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33351037850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33351037850</v>
      </c>
      <c r="AF59" s="160"/>
      <c r="AG59" s="160"/>
    </row>
    <row r="60" spans="1:33" ht="14.65" customHeight="1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F60" s="160"/>
      <c r="AG60" s="160"/>
    </row>
    <row r="61" spans="1:33" ht="14.65" customHeight="1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33351037850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33351037850</v>
      </c>
      <c r="AF61" s="160"/>
      <c r="AG61" s="160"/>
    </row>
    <row r="62" spans="1:33" ht="14.65" customHeight="1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224731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224731</v>
      </c>
      <c r="AF62" s="160"/>
      <c r="AG62" s="160"/>
    </row>
    <row r="63" spans="1:33" ht="14.65" customHeight="1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-228487234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-228487234</v>
      </c>
      <c r="AF63" s="160"/>
      <c r="AG63" s="160"/>
    </row>
    <row r="64" spans="1:33" ht="14.65" customHeight="1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31457040128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31457040128</v>
      </c>
      <c r="AF64" s="160"/>
      <c r="AG64" s="160"/>
    </row>
    <row r="65" spans="1:33" ht="14.65" customHeight="1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19394545551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19394545551</v>
      </c>
      <c r="AF65" s="160"/>
      <c r="AG65" s="160"/>
    </row>
    <row r="66" spans="1:33" ht="14.65" customHeight="1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795291555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795291555</v>
      </c>
      <c r="AF66" s="160"/>
      <c r="AG66" s="160"/>
    </row>
    <row r="67" spans="1:33" ht="14.65" customHeight="1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0</v>
      </c>
      <c r="AF67" s="160"/>
      <c r="AG67" s="160"/>
    </row>
    <row r="68" spans="1:33" ht="14.65" customHeight="1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11996521222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11996521222</v>
      </c>
      <c r="AF68" s="160"/>
      <c r="AG68" s="160"/>
    </row>
    <row r="69" spans="1:33" ht="14.65" customHeight="1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11991440216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11991440216</v>
      </c>
      <c r="AF69" s="160"/>
      <c r="AG69" s="160"/>
    </row>
    <row r="70" spans="1:33" ht="14.65" customHeight="1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5081006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5081006</v>
      </c>
      <c r="AF70" s="160"/>
      <c r="AG70" s="160"/>
    </row>
    <row r="71" spans="1:33" ht="14.65" customHeight="1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-732552178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-732552178</v>
      </c>
      <c r="AF71" s="160"/>
      <c r="AG71" s="160"/>
    </row>
    <row r="72" spans="1:33" ht="14.65" customHeight="1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3727460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3727460</v>
      </c>
      <c r="AF72" s="160"/>
      <c r="AG72" s="160"/>
    </row>
    <row r="73" spans="1:33" ht="14.65" customHeight="1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-493482</v>
      </c>
      <c r="Q73" s="26"/>
      <c r="R73" s="165"/>
      <c r="S73" s="166"/>
      <c r="T73" s="166"/>
      <c r="U73" s="166"/>
      <c r="V73" s="166"/>
      <c r="W73" s="166"/>
      <c r="X73" s="166"/>
      <c r="Y73" s="167"/>
      <c r="Z73" s="40"/>
      <c r="AA73" s="41"/>
      <c r="AD73" s="9">
        <v>-493482</v>
      </c>
      <c r="AF73" s="160"/>
      <c r="AG73" s="160"/>
    </row>
    <row r="74" spans="1:33" ht="16.5" customHeight="1" thickBot="1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168" t="s">
        <v>142</v>
      </c>
      <c r="S74" s="169"/>
      <c r="T74" s="169"/>
      <c r="U74" s="169"/>
      <c r="V74" s="169"/>
      <c r="W74" s="169"/>
      <c r="X74" s="169"/>
      <c r="Y74" s="170"/>
      <c r="Z74" s="42">
        <v>464819471190</v>
      </c>
      <c r="AA74" s="43"/>
      <c r="AD74" s="9">
        <v>0</v>
      </c>
      <c r="AE74" s="9">
        <f>IF(AND(AE24="-",AE25="-",AE26="-"),"-",SUM(AE24,AE25,AE26))</f>
        <v>464819471190</v>
      </c>
      <c r="AF74" s="160"/>
      <c r="AG74" s="160"/>
    </row>
    <row r="75" spans="1:33" ht="14.65" customHeight="1" thickBot="1">
      <c r="A75" s="7" t="s">
        <v>2</v>
      </c>
      <c r="B75" s="7" t="s">
        <v>112</v>
      </c>
      <c r="D75" s="171" t="s">
        <v>3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3"/>
      <c r="P75" s="44">
        <v>513664842517</v>
      </c>
      <c r="Q75" s="45"/>
      <c r="R75" s="174" t="s">
        <v>255</v>
      </c>
      <c r="S75" s="175"/>
      <c r="T75" s="175"/>
      <c r="U75" s="175"/>
      <c r="V75" s="175"/>
      <c r="W75" s="175"/>
      <c r="X75" s="175"/>
      <c r="Y75" s="176"/>
      <c r="Z75" s="44">
        <v>513664842517</v>
      </c>
      <c r="AA75" s="46"/>
      <c r="AD75" s="9">
        <f>IF(AND(AD7="-",AD64="-",AD74="-"),"-",SUM(AD7,AD64,AD74))</f>
        <v>513664842517</v>
      </c>
      <c r="AE75" s="9">
        <f>IF(AND(AE22="-",AE74="-"),"-",SUM(AE22,AE74))</f>
        <v>513664842517</v>
      </c>
      <c r="AF75" s="160"/>
      <c r="AG75" s="160"/>
    </row>
    <row r="76" spans="1:33" ht="9.75" customHeight="1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33" ht="14.65" customHeight="1">
      <c r="D77" s="48"/>
      <c r="E77" s="49"/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42"/>
  <sheetViews>
    <sheetView view="pageBreakPreview" topLeftCell="B1" zoomScaleNormal="85" zoomScaleSheetLayoutView="100" workbookViewId="0">
      <selection activeCell="M20" sqref="M20"/>
    </sheetView>
  </sheetViews>
  <sheetFormatPr defaultRowHeight="13.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2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2" ht="24">
      <c r="C2" s="182" t="s">
        <v>263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53"/>
    </row>
    <row r="3" spans="1:32" ht="17.25">
      <c r="C3" s="183" t="s">
        <v>264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53"/>
    </row>
    <row r="4" spans="1:32" ht="17.25">
      <c r="C4" s="183" t="s">
        <v>265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53"/>
    </row>
    <row r="5" spans="1:32" ht="18" thickBot="1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2" ht="18" thickBot="1">
      <c r="A6" s="52" t="s">
        <v>243</v>
      </c>
      <c r="C6" s="184" t="s">
        <v>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 t="s">
        <v>245</v>
      </c>
      <c r="O6" s="187"/>
      <c r="P6" s="53"/>
    </row>
    <row r="7" spans="1:32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79840801085</v>
      </c>
      <c r="O7" s="60"/>
      <c r="P7" s="61"/>
      <c r="AF7" s="158"/>
    </row>
    <row r="8" spans="1:32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44149944862</v>
      </c>
      <c r="O8" s="62"/>
      <c r="P8" s="61"/>
      <c r="AF8" s="158"/>
    </row>
    <row r="9" spans="1:32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12925014880</v>
      </c>
      <c r="O9" s="62"/>
      <c r="P9" s="61"/>
      <c r="AF9" s="158"/>
    </row>
    <row r="10" spans="1:32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10359176006</v>
      </c>
      <c r="O10" s="62"/>
      <c r="P10" s="61"/>
      <c r="AF10" s="158"/>
    </row>
    <row r="11" spans="1:32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862924402</v>
      </c>
      <c r="O11" s="62"/>
      <c r="P11" s="61"/>
      <c r="AF11" s="158"/>
    </row>
    <row r="12" spans="1:32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1444075942</v>
      </c>
      <c r="O12" s="62"/>
      <c r="P12" s="61"/>
      <c r="AF12" s="158"/>
    </row>
    <row r="13" spans="1:32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258838530</v>
      </c>
      <c r="O13" s="62"/>
      <c r="P13" s="61"/>
      <c r="AF13" s="158"/>
    </row>
    <row r="14" spans="1:32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29650628540</v>
      </c>
      <c r="O14" s="62"/>
      <c r="P14" s="61"/>
      <c r="AF14" s="158"/>
    </row>
    <row r="15" spans="1:32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19572339522</v>
      </c>
      <c r="O15" s="62"/>
      <c r="P15" s="61"/>
      <c r="AF15" s="158"/>
    </row>
    <row r="16" spans="1:32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2353457359</v>
      </c>
      <c r="O16" s="62"/>
      <c r="P16" s="61"/>
      <c r="AF16" s="158"/>
    </row>
    <row r="17" spans="1:32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7719157391</v>
      </c>
      <c r="O17" s="62"/>
      <c r="P17" s="61"/>
      <c r="AF17" s="158"/>
    </row>
    <row r="18" spans="1:32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5674268</v>
      </c>
      <c r="O18" s="62"/>
      <c r="P18" s="61"/>
      <c r="AF18" s="158"/>
    </row>
    <row r="19" spans="1:32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1574301442</v>
      </c>
      <c r="O19" s="62"/>
      <c r="P19" s="61"/>
      <c r="AF19" s="158"/>
    </row>
    <row r="20" spans="1:32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594550514</v>
      </c>
      <c r="O20" s="62"/>
      <c r="P20" s="61"/>
      <c r="AF20" s="158"/>
    </row>
    <row r="21" spans="1:32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204983820</v>
      </c>
      <c r="O21" s="62"/>
      <c r="P21" s="61"/>
      <c r="AF21" s="158"/>
    </row>
    <row r="22" spans="1:32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774767108</v>
      </c>
      <c r="O22" s="62"/>
      <c r="P22" s="61"/>
      <c r="AF22" s="158"/>
    </row>
    <row r="23" spans="1:32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35690856223</v>
      </c>
      <c r="O23" s="62"/>
      <c r="P23" s="61"/>
      <c r="AF23" s="158"/>
    </row>
    <row r="24" spans="1:32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25364669321</v>
      </c>
      <c r="O24" s="62"/>
      <c r="P24" s="61"/>
      <c r="AF24" s="158"/>
    </row>
    <row r="25" spans="1:32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10288842473</v>
      </c>
      <c r="O25" s="62"/>
      <c r="P25" s="61"/>
      <c r="AF25" s="158"/>
    </row>
    <row r="26" spans="1:32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>
        <v>0</v>
      </c>
      <c r="O26" s="62"/>
      <c r="P26" s="61"/>
      <c r="AF26" s="158"/>
    </row>
    <row r="27" spans="1:32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37344429</v>
      </c>
      <c r="O27" s="62"/>
      <c r="P27" s="61"/>
      <c r="AF27" s="158"/>
    </row>
    <row r="28" spans="1:32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6801781313</v>
      </c>
      <c r="O28" s="62"/>
      <c r="P28" s="61"/>
      <c r="AF28" s="158"/>
    </row>
    <row r="29" spans="1:32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4025766745</v>
      </c>
      <c r="O29" s="62"/>
      <c r="P29" s="61"/>
      <c r="AF29" s="158"/>
    </row>
    <row r="30" spans="1:32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2776014568</v>
      </c>
      <c r="O30" s="62"/>
      <c r="P30" s="61"/>
      <c r="AF30" s="158"/>
    </row>
    <row r="31" spans="1:32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73039019772</v>
      </c>
      <c r="O31" s="68"/>
      <c r="P31" s="61"/>
      <c r="AF31" s="158"/>
    </row>
    <row r="32" spans="1:32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7489011898</v>
      </c>
      <c r="O32" s="60"/>
      <c r="P32" s="61"/>
      <c r="AF32" s="158"/>
    </row>
    <row r="33" spans="1:32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7489011897</v>
      </c>
      <c r="O33" s="62"/>
      <c r="P33" s="61"/>
      <c r="AF33" s="158"/>
    </row>
    <row r="34" spans="1:32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1</v>
      </c>
      <c r="O34" s="62"/>
      <c r="P34" s="61"/>
      <c r="AF34" s="158"/>
    </row>
    <row r="35" spans="1:32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AF35" s="158"/>
    </row>
    <row r="36" spans="1:32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>
        <v>0</v>
      </c>
      <c r="O36" s="62"/>
      <c r="P36" s="61"/>
      <c r="AF36" s="158"/>
    </row>
    <row r="37" spans="1:32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12877707</v>
      </c>
      <c r="O37" s="60"/>
      <c r="P37" s="61"/>
      <c r="AF37" s="158"/>
    </row>
    <row r="38" spans="1:32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12370600</v>
      </c>
      <c r="O38" s="62"/>
      <c r="P38" s="61"/>
      <c r="AF38" s="158"/>
    </row>
    <row r="39" spans="1:32" ht="14.25" thickBot="1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507107</v>
      </c>
      <c r="O39" s="62"/>
      <c r="P39" s="61"/>
      <c r="AF39" s="158"/>
    </row>
    <row r="40" spans="1:32" ht="14.25" thickBot="1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80515153963</v>
      </c>
      <c r="O40" s="73"/>
      <c r="P40" s="61"/>
      <c r="AF40" s="158"/>
    </row>
    <row r="41" spans="1:32" s="75" customFormat="1" ht="3.75" customHeight="1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2" s="75" customFormat="1" ht="15.6" customHeight="1">
      <c r="A42" s="74"/>
      <c r="C42" s="79"/>
      <c r="D42" s="79"/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8"/>
  <sheetViews>
    <sheetView showGridLines="0" tabSelected="1" view="pageBreakPreview" topLeftCell="B1" zoomScaleNormal="85" zoomScaleSheetLayoutView="100" workbookViewId="0">
      <selection activeCell="O35" sqref="O35"/>
    </sheetView>
  </sheetViews>
  <sheetFormatPr defaultRowHeight="12.7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>
      <c r="B2" s="84"/>
      <c r="C2" s="205" t="s">
        <v>266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24" ht="17.25">
      <c r="B3" s="86"/>
      <c r="C3" s="206" t="s">
        <v>264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24" ht="17.25">
      <c r="B4" s="86"/>
      <c r="C4" s="206" t="s">
        <v>267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24" ht="15.75" customHeight="1" thickBot="1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0</v>
      </c>
    </row>
    <row r="6" spans="1:24" ht="12.75" customHeight="1">
      <c r="B6" s="90"/>
      <c r="C6" s="207" t="s">
        <v>1</v>
      </c>
      <c r="D6" s="208"/>
      <c r="E6" s="208"/>
      <c r="F6" s="208"/>
      <c r="G6" s="208"/>
      <c r="H6" s="208"/>
      <c r="I6" s="208"/>
      <c r="J6" s="209"/>
      <c r="K6" s="213" t="s">
        <v>256</v>
      </c>
      <c r="L6" s="208"/>
      <c r="M6" s="91"/>
      <c r="N6" s="91"/>
      <c r="O6" s="91"/>
      <c r="P6" s="91"/>
      <c r="Q6" s="91"/>
      <c r="R6" s="92"/>
    </row>
    <row r="7" spans="1:24" ht="29.25" customHeight="1" thickBot="1">
      <c r="A7" s="83" t="s">
        <v>243</v>
      </c>
      <c r="B7" s="90"/>
      <c r="C7" s="210"/>
      <c r="D7" s="211"/>
      <c r="E7" s="211"/>
      <c r="F7" s="211"/>
      <c r="G7" s="211"/>
      <c r="H7" s="211"/>
      <c r="I7" s="211"/>
      <c r="J7" s="212"/>
      <c r="K7" s="214"/>
      <c r="L7" s="211"/>
      <c r="M7" s="215" t="s">
        <v>257</v>
      </c>
      <c r="N7" s="216"/>
      <c r="O7" s="215" t="s">
        <v>258</v>
      </c>
      <c r="P7" s="216"/>
      <c r="Q7" s="215" t="s">
        <v>148</v>
      </c>
      <c r="R7" s="217"/>
    </row>
    <row r="8" spans="1:24" ht="15.95" customHeight="1">
      <c r="A8" s="83" t="s">
        <v>210</v>
      </c>
      <c r="B8" s="93"/>
      <c r="C8" s="94" t="s">
        <v>211</v>
      </c>
      <c r="D8" s="95"/>
      <c r="E8" s="95"/>
      <c r="F8" s="95"/>
      <c r="G8" s="95"/>
      <c r="H8" s="95"/>
      <c r="I8" s="95"/>
      <c r="J8" s="96"/>
      <c r="K8" s="97">
        <v>459680379428</v>
      </c>
      <c r="L8" s="98"/>
      <c r="M8" s="97">
        <v>495056263806</v>
      </c>
      <c r="N8" s="99"/>
      <c r="O8" s="97">
        <v>-35375884378</v>
      </c>
      <c r="P8" s="99"/>
      <c r="Q8" s="100">
        <v>0</v>
      </c>
      <c r="R8" s="101"/>
      <c r="U8" s="159" t="str">
        <f t="shared" ref="U8:U13" si="0">IF(COUNTIF(V8:X8,"-")=COUNTA(V8:X8),"-",SUM(V8:X8))</f>
        <v>-</v>
      </c>
      <c r="V8" s="159" t="s">
        <v>12</v>
      </c>
      <c r="W8" s="159" t="s">
        <v>12</v>
      </c>
      <c r="X8" s="159" t="s">
        <v>12</v>
      </c>
    </row>
    <row r="9" spans="1:24" ht="15.95" customHeight="1">
      <c r="A9" s="83" t="s">
        <v>212</v>
      </c>
      <c r="B9" s="93"/>
      <c r="C9" s="24"/>
      <c r="D9" s="19" t="s">
        <v>213</v>
      </c>
      <c r="E9" s="19"/>
      <c r="F9" s="19"/>
      <c r="G9" s="19"/>
      <c r="H9" s="19"/>
      <c r="I9" s="19"/>
      <c r="J9" s="102"/>
      <c r="K9" s="103">
        <v>-80515153963</v>
      </c>
      <c r="L9" s="104"/>
      <c r="M9" s="197"/>
      <c r="N9" s="198"/>
      <c r="O9" s="103">
        <v>-80515153963</v>
      </c>
      <c r="P9" s="105"/>
      <c r="Q9" s="106">
        <v>0</v>
      </c>
      <c r="R9" s="107"/>
      <c r="U9" s="159" t="str">
        <f t="shared" si="0"/>
        <v>-</v>
      </c>
      <c r="V9" s="159" t="s">
        <v>12</v>
      </c>
      <c r="W9" s="159" t="s">
        <v>12</v>
      </c>
      <c r="X9" s="159" t="s">
        <v>12</v>
      </c>
    </row>
    <row r="10" spans="1:24" ht="15.95" customHeight="1">
      <c r="A10" s="83" t="s">
        <v>214</v>
      </c>
      <c r="B10" s="90"/>
      <c r="C10" s="108"/>
      <c r="D10" s="102" t="s">
        <v>215</v>
      </c>
      <c r="E10" s="102"/>
      <c r="F10" s="102"/>
      <c r="G10" s="102"/>
      <c r="H10" s="102"/>
      <c r="I10" s="102"/>
      <c r="J10" s="102"/>
      <c r="K10" s="103">
        <v>86762268217</v>
      </c>
      <c r="L10" s="104"/>
      <c r="M10" s="190"/>
      <c r="N10" s="191"/>
      <c r="O10" s="103">
        <v>86762268217</v>
      </c>
      <c r="P10" s="105"/>
      <c r="Q10" s="106">
        <v>0</v>
      </c>
      <c r="R10" s="109"/>
      <c r="U10" s="159" t="str">
        <f t="shared" si="0"/>
        <v>-</v>
      </c>
      <c r="V10" s="159" t="s">
        <v>12</v>
      </c>
      <c r="W10" s="159" t="str">
        <f>IF(COUNTIF(W11:W12,"-")=COUNTA(W11:W12),"-",SUM(W11:W12))</f>
        <v>-</v>
      </c>
      <c r="X10" s="159" t="str">
        <f>IF(COUNTIF(X11:X12,"-")=COUNTA(X11:X12),"-",SUM(X11:X12))</f>
        <v>-</v>
      </c>
    </row>
    <row r="11" spans="1:24" ht="15.95" customHeight="1">
      <c r="A11" s="83" t="s">
        <v>216</v>
      </c>
      <c r="B11" s="90"/>
      <c r="C11" s="110"/>
      <c r="D11" s="102"/>
      <c r="E11" s="111" t="s">
        <v>217</v>
      </c>
      <c r="F11" s="111"/>
      <c r="G11" s="111"/>
      <c r="H11" s="111"/>
      <c r="I11" s="111"/>
      <c r="J11" s="102"/>
      <c r="K11" s="103">
        <v>64406557491</v>
      </c>
      <c r="L11" s="104"/>
      <c r="M11" s="190"/>
      <c r="N11" s="191"/>
      <c r="O11" s="103">
        <v>64406557491</v>
      </c>
      <c r="P11" s="105"/>
      <c r="Q11" s="106">
        <v>0</v>
      </c>
      <c r="R11" s="109"/>
      <c r="U11" s="159" t="str">
        <f t="shared" si="0"/>
        <v>-</v>
      </c>
      <c r="V11" s="159" t="s">
        <v>12</v>
      </c>
      <c r="W11" s="159" t="s">
        <v>12</v>
      </c>
      <c r="X11" s="159" t="s">
        <v>12</v>
      </c>
    </row>
    <row r="12" spans="1:24" ht="15.95" customHeight="1">
      <c r="A12" s="83" t="s">
        <v>218</v>
      </c>
      <c r="B12" s="90"/>
      <c r="C12" s="112"/>
      <c r="D12" s="113"/>
      <c r="E12" s="113" t="s">
        <v>219</v>
      </c>
      <c r="F12" s="113"/>
      <c r="G12" s="113"/>
      <c r="H12" s="113"/>
      <c r="I12" s="113"/>
      <c r="J12" s="114"/>
      <c r="K12" s="115">
        <v>22355710726</v>
      </c>
      <c r="L12" s="116"/>
      <c r="M12" s="199"/>
      <c r="N12" s="200"/>
      <c r="O12" s="115">
        <v>22355710726</v>
      </c>
      <c r="P12" s="117"/>
      <c r="Q12" s="118">
        <v>0</v>
      </c>
      <c r="R12" s="119"/>
      <c r="U12" s="159" t="str">
        <f t="shared" si="0"/>
        <v>-</v>
      </c>
      <c r="V12" s="159" t="s">
        <v>12</v>
      </c>
      <c r="W12" s="159" t="s">
        <v>12</v>
      </c>
      <c r="X12" s="159" t="s">
        <v>12</v>
      </c>
    </row>
    <row r="13" spans="1:24" ht="15.95" customHeight="1">
      <c r="A13" s="83" t="s">
        <v>220</v>
      </c>
      <c r="B13" s="90"/>
      <c r="C13" s="120"/>
      <c r="D13" s="121" t="s">
        <v>221</v>
      </c>
      <c r="E13" s="122"/>
      <c r="F13" s="121"/>
      <c r="G13" s="121"/>
      <c r="H13" s="121"/>
      <c r="I13" s="121"/>
      <c r="J13" s="123"/>
      <c r="K13" s="124">
        <v>6247114254</v>
      </c>
      <c r="L13" s="125"/>
      <c r="M13" s="201"/>
      <c r="N13" s="202"/>
      <c r="O13" s="124">
        <v>6247114254</v>
      </c>
      <c r="P13" s="126"/>
      <c r="Q13" s="127">
        <v>0</v>
      </c>
      <c r="R13" s="128"/>
      <c r="U13" s="159" t="str">
        <f t="shared" si="0"/>
        <v>-</v>
      </c>
      <c r="V13" s="159" t="s">
        <v>12</v>
      </c>
      <c r="W13" s="159" t="str">
        <f>IF(COUNTIF(W9:W10,"-")=COUNTA(W9:W10),"-",SUM(W9:W10))</f>
        <v>-</v>
      </c>
      <c r="X13" s="159" t="str">
        <f>IF(COUNTIF(X9:X10,"-")=COUNTA(X9:X10),"-",SUM(X9:X10))</f>
        <v>-</v>
      </c>
    </row>
    <row r="14" spans="1:24" ht="15.95" customHeight="1">
      <c r="A14" s="83" t="s">
        <v>222</v>
      </c>
      <c r="B14" s="90"/>
      <c r="C14" s="24"/>
      <c r="D14" s="129" t="s">
        <v>259</v>
      </c>
      <c r="E14" s="129"/>
      <c r="F14" s="129"/>
      <c r="G14" s="111"/>
      <c r="H14" s="111"/>
      <c r="I14" s="111"/>
      <c r="J14" s="102"/>
      <c r="K14" s="192"/>
      <c r="L14" s="193"/>
      <c r="M14" s="103"/>
      <c r="N14" s="105"/>
      <c r="O14" s="103"/>
      <c r="P14" s="105"/>
      <c r="Q14" s="203"/>
      <c r="R14" s="204"/>
      <c r="U14" s="159" t="s">
        <v>12</v>
      </c>
      <c r="V14" s="159" t="str">
        <f>IF(COUNTA(V15:V18)=COUNTIF(V15:V18,"-"),"-",SUM(V15,V17,V16,V18))</f>
        <v>-</v>
      </c>
      <c r="W14" s="159" t="str">
        <f>IF(COUNTA(W15:W18)=COUNTIF(W15:W18,"-"),"-",SUM(W15,W17,W16,W18))</f>
        <v>-</v>
      </c>
      <c r="X14" s="159" t="s">
        <v>12</v>
      </c>
    </row>
    <row r="15" spans="1:24" ht="15.95" customHeight="1">
      <c r="A15" s="83" t="s">
        <v>223</v>
      </c>
      <c r="B15" s="90"/>
      <c r="C15" s="24"/>
      <c r="D15" s="129"/>
      <c r="E15" s="129" t="s">
        <v>224</v>
      </c>
      <c r="F15" s="111"/>
      <c r="G15" s="111"/>
      <c r="H15" s="111"/>
      <c r="I15" s="111"/>
      <c r="J15" s="102"/>
      <c r="K15" s="192"/>
      <c r="L15" s="193"/>
      <c r="M15" s="103"/>
      <c r="N15" s="105"/>
      <c r="O15" s="103"/>
      <c r="P15" s="105"/>
      <c r="Q15" s="194"/>
      <c r="R15" s="195"/>
      <c r="U15" s="159" t="s">
        <v>12</v>
      </c>
      <c r="V15" s="159" t="s">
        <v>12</v>
      </c>
      <c r="W15" s="159" t="s">
        <v>12</v>
      </c>
      <c r="X15" s="159" t="s">
        <v>12</v>
      </c>
    </row>
    <row r="16" spans="1:24" ht="15.95" customHeight="1">
      <c r="A16" s="83" t="s">
        <v>225</v>
      </c>
      <c r="B16" s="90"/>
      <c r="C16" s="24"/>
      <c r="D16" s="129"/>
      <c r="E16" s="129" t="s">
        <v>226</v>
      </c>
      <c r="F16" s="129"/>
      <c r="G16" s="111"/>
      <c r="H16" s="111"/>
      <c r="I16" s="111"/>
      <c r="J16" s="102"/>
      <c r="K16" s="192"/>
      <c r="L16" s="193"/>
      <c r="M16" s="103"/>
      <c r="N16" s="105"/>
      <c r="O16" s="103"/>
      <c r="P16" s="105"/>
      <c r="Q16" s="194"/>
      <c r="R16" s="195"/>
      <c r="U16" s="159" t="s">
        <v>12</v>
      </c>
      <c r="V16" s="159" t="s">
        <v>12</v>
      </c>
      <c r="W16" s="159" t="s">
        <v>12</v>
      </c>
      <c r="X16" s="159" t="s">
        <v>12</v>
      </c>
    </row>
    <row r="17" spans="1:24" ht="15.95" customHeight="1">
      <c r="A17" s="83" t="s">
        <v>227</v>
      </c>
      <c r="B17" s="90"/>
      <c r="C17" s="24"/>
      <c r="D17" s="129"/>
      <c r="E17" s="129" t="s">
        <v>228</v>
      </c>
      <c r="F17" s="129"/>
      <c r="G17" s="111"/>
      <c r="H17" s="111"/>
      <c r="I17" s="111"/>
      <c r="J17" s="102"/>
      <c r="K17" s="192"/>
      <c r="L17" s="193"/>
      <c r="M17" s="103"/>
      <c r="N17" s="105"/>
      <c r="O17" s="103"/>
      <c r="P17" s="105"/>
      <c r="Q17" s="194"/>
      <c r="R17" s="195"/>
      <c r="U17" s="159" t="s">
        <v>12</v>
      </c>
      <c r="V17" s="159" t="s">
        <v>12</v>
      </c>
      <c r="W17" s="159" t="s">
        <v>12</v>
      </c>
      <c r="X17" s="159" t="s">
        <v>12</v>
      </c>
    </row>
    <row r="18" spans="1:24" ht="15.95" customHeight="1">
      <c r="A18" s="83" t="s">
        <v>229</v>
      </c>
      <c r="B18" s="90"/>
      <c r="C18" s="24"/>
      <c r="D18" s="129"/>
      <c r="E18" s="129" t="s">
        <v>230</v>
      </c>
      <c r="F18" s="129"/>
      <c r="G18" s="111"/>
      <c r="H18" s="20"/>
      <c r="I18" s="111"/>
      <c r="J18" s="102"/>
      <c r="K18" s="192"/>
      <c r="L18" s="193"/>
      <c r="M18" s="103"/>
      <c r="N18" s="105"/>
      <c r="O18" s="103"/>
      <c r="P18" s="105"/>
      <c r="Q18" s="194"/>
      <c r="R18" s="195"/>
      <c r="U18" s="159" t="s">
        <v>12</v>
      </c>
      <c r="V18" s="159" t="s">
        <v>12</v>
      </c>
      <c r="W18" s="159" t="s">
        <v>12</v>
      </c>
      <c r="X18" s="159" t="s">
        <v>12</v>
      </c>
    </row>
    <row r="19" spans="1:24" ht="15.95" customHeight="1">
      <c r="A19" s="83" t="s">
        <v>231</v>
      </c>
      <c r="B19" s="90"/>
      <c r="C19" s="24"/>
      <c r="D19" s="129" t="s">
        <v>232</v>
      </c>
      <c r="E19" s="111"/>
      <c r="F19" s="111"/>
      <c r="G19" s="111"/>
      <c r="H19" s="111"/>
      <c r="I19" s="111"/>
      <c r="J19" s="102"/>
      <c r="K19" s="103">
        <v>-2970000000</v>
      </c>
      <c r="L19" s="104"/>
      <c r="M19" s="103"/>
      <c r="N19" s="105"/>
      <c r="O19" s="190"/>
      <c r="P19" s="191"/>
      <c r="Q19" s="190"/>
      <c r="R19" s="196"/>
      <c r="U19" s="159" t="str">
        <f t="shared" ref="U19:U26" si="1">IF(COUNTIF(V19:X19,"-")=COUNTA(V19:X19),"-",SUM(V19:X19))</f>
        <v>-</v>
      </c>
      <c r="V19" s="159" t="s">
        <v>12</v>
      </c>
      <c r="W19" s="159" t="s">
        <v>12</v>
      </c>
      <c r="X19" s="159" t="s">
        <v>12</v>
      </c>
    </row>
    <row r="20" spans="1:24" ht="15.95" customHeight="1">
      <c r="A20" s="83" t="s">
        <v>233</v>
      </c>
      <c r="B20" s="90"/>
      <c r="C20" s="24"/>
      <c r="D20" s="129" t="s">
        <v>234</v>
      </c>
      <c r="E20" s="129"/>
      <c r="F20" s="111"/>
      <c r="G20" s="111"/>
      <c r="H20" s="111"/>
      <c r="I20" s="111"/>
      <c r="J20" s="102"/>
      <c r="K20" s="103">
        <v>1861977508</v>
      </c>
      <c r="L20" s="104"/>
      <c r="M20" s="103"/>
      <c r="N20" s="105"/>
      <c r="O20" s="190"/>
      <c r="P20" s="191"/>
      <c r="Q20" s="190"/>
      <c r="R20" s="196"/>
      <c r="U20" s="159" t="str">
        <f t="shared" si="1"/>
        <v>-</v>
      </c>
      <c r="V20" s="159" t="s">
        <v>12</v>
      </c>
      <c r="W20" s="159" t="s">
        <v>12</v>
      </c>
      <c r="X20" s="159" t="s">
        <v>12</v>
      </c>
    </row>
    <row r="21" spans="1:24" ht="15.95" customHeight="1">
      <c r="A21" s="83" t="s">
        <v>260</v>
      </c>
      <c r="B21" s="90"/>
      <c r="C21" s="24"/>
      <c r="D21" s="129" t="s">
        <v>235</v>
      </c>
      <c r="E21" s="129"/>
      <c r="F21" s="111"/>
      <c r="G21" s="111"/>
      <c r="H21" s="111"/>
      <c r="I21" s="111"/>
      <c r="J21" s="102"/>
      <c r="K21" s="103">
        <v>0</v>
      </c>
      <c r="L21" s="130"/>
      <c r="M21" s="190"/>
      <c r="N21" s="191"/>
      <c r="O21" s="190"/>
      <c r="P21" s="191"/>
      <c r="Q21" s="106">
        <v>0</v>
      </c>
      <c r="R21" s="109"/>
      <c r="U21" s="159" t="str">
        <f t="shared" si="1"/>
        <v>-</v>
      </c>
      <c r="V21" s="159" t="s">
        <v>12</v>
      </c>
      <c r="W21" s="159" t="s">
        <v>12</v>
      </c>
      <c r="X21" s="159" t="s">
        <v>12</v>
      </c>
    </row>
    <row r="22" spans="1:24" ht="15.95" customHeight="1">
      <c r="A22" s="83" t="s">
        <v>261</v>
      </c>
      <c r="B22" s="90"/>
      <c r="C22" s="24"/>
      <c r="D22" s="129" t="s">
        <v>236</v>
      </c>
      <c r="E22" s="129"/>
      <c r="F22" s="111"/>
      <c r="G22" s="111"/>
      <c r="H22" s="111"/>
      <c r="I22" s="111"/>
      <c r="J22" s="102"/>
      <c r="K22" s="103">
        <v>0</v>
      </c>
      <c r="L22" s="130"/>
      <c r="M22" s="190"/>
      <c r="N22" s="191"/>
      <c r="O22" s="190"/>
      <c r="P22" s="191"/>
      <c r="Q22" s="106">
        <v>0</v>
      </c>
      <c r="R22" s="109"/>
      <c r="U22" s="159" t="str">
        <f t="shared" si="1"/>
        <v>-</v>
      </c>
      <c r="V22" s="159" t="s">
        <v>12</v>
      </c>
      <c r="W22" s="159" t="s">
        <v>12</v>
      </c>
      <c r="X22" s="159" t="s">
        <v>12</v>
      </c>
    </row>
    <row r="23" spans="1:24" ht="15.95" customHeight="1">
      <c r="A23" s="83" t="s">
        <v>262</v>
      </c>
      <c r="B23" s="90"/>
      <c r="C23" s="24"/>
      <c r="D23" s="129" t="s">
        <v>237</v>
      </c>
      <c r="E23" s="129"/>
      <c r="F23" s="111"/>
      <c r="G23" s="111"/>
      <c r="H23" s="111"/>
      <c r="I23" s="111"/>
      <c r="J23" s="102"/>
      <c r="K23" s="103">
        <v>0</v>
      </c>
      <c r="L23" s="104"/>
      <c r="M23" s="190"/>
      <c r="N23" s="191"/>
      <c r="O23" s="190"/>
      <c r="P23" s="191"/>
      <c r="Q23" s="106">
        <v>0</v>
      </c>
      <c r="R23" s="109"/>
      <c r="U23" s="159" t="str">
        <f t="shared" si="1"/>
        <v>-</v>
      </c>
      <c r="V23" s="159" t="s">
        <v>12</v>
      </c>
      <c r="W23" s="159" t="s">
        <v>12</v>
      </c>
      <c r="X23" s="159" t="s">
        <v>12</v>
      </c>
    </row>
    <row r="24" spans="1:24" ht="15.95" customHeight="1">
      <c r="A24" s="83" t="s">
        <v>238</v>
      </c>
      <c r="B24" s="90"/>
      <c r="C24" s="112"/>
      <c r="D24" s="113" t="s">
        <v>45</v>
      </c>
      <c r="E24" s="113"/>
      <c r="F24" s="113"/>
      <c r="G24" s="131"/>
      <c r="H24" s="131"/>
      <c r="I24" s="131"/>
      <c r="J24" s="114"/>
      <c r="K24" s="115">
        <v>0</v>
      </c>
      <c r="L24" s="116"/>
      <c r="M24" s="115">
        <v>0</v>
      </c>
      <c r="N24" s="117"/>
      <c r="O24" s="115">
        <v>0</v>
      </c>
      <c r="P24" s="117"/>
      <c r="Q24" s="188"/>
      <c r="R24" s="189"/>
      <c r="S24" s="132"/>
      <c r="U24" s="159" t="str">
        <f t="shared" si="1"/>
        <v>-</v>
      </c>
      <c r="V24" s="159" t="s">
        <v>12</v>
      </c>
      <c r="W24" s="159" t="s">
        <v>12</v>
      </c>
      <c r="X24" s="159" t="s">
        <v>12</v>
      </c>
    </row>
    <row r="25" spans="1:24" ht="15.95" customHeight="1" thickBot="1">
      <c r="A25" s="83" t="s">
        <v>239</v>
      </c>
      <c r="B25" s="90"/>
      <c r="C25" s="133"/>
      <c r="D25" s="134" t="s">
        <v>240</v>
      </c>
      <c r="E25" s="134"/>
      <c r="F25" s="135"/>
      <c r="G25" s="135"/>
      <c r="H25" s="136"/>
      <c r="I25" s="135"/>
      <c r="J25" s="137"/>
      <c r="K25" s="138">
        <v>5139091762</v>
      </c>
      <c r="L25" s="139"/>
      <c r="M25" s="138">
        <v>-1585231612</v>
      </c>
      <c r="N25" s="140"/>
      <c r="O25" s="138">
        <v>6724323374</v>
      </c>
      <c r="P25" s="140"/>
      <c r="Q25" s="141">
        <v>0</v>
      </c>
      <c r="R25" s="142"/>
      <c r="S25" s="132"/>
      <c r="U25" s="159" t="str">
        <f t="shared" si="1"/>
        <v>-</v>
      </c>
      <c r="V25" s="159" t="str">
        <f>IF(AND(V14="-",COUNTIF(V19:V20,"-")=COUNTA(V19:V20),V24="-"),"-",SUM(V14,V19:V20,V24))</f>
        <v>-</v>
      </c>
      <c r="W25" s="159" t="str">
        <f>IF(AND(W13="-",W14="-",COUNTIF(W19:W20,"-")=COUNTA(W19:W20),W24="-"),"-",SUM(W13,W14,W19:W20,W24))</f>
        <v>-</v>
      </c>
      <c r="X25" s="159" t="str">
        <f>IF(AND(X13="-",COUNTIF(X21:X23,"-")=COUNTA(X21:X23)),"-",SUM(X13,X21:X23))</f>
        <v>-</v>
      </c>
    </row>
    <row r="26" spans="1:24" ht="15.95" customHeight="1" thickBot="1">
      <c r="A26" s="83" t="s">
        <v>241</v>
      </c>
      <c r="B26" s="90"/>
      <c r="C26" s="143" t="s">
        <v>242</v>
      </c>
      <c r="D26" s="144"/>
      <c r="E26" s="144"/>
      <c r="F26" s="144"/>
      <c r="G26" s="145"/>
      <c r="H26" s="145"/>
      <c r="I26" s="145"/>
      <c r="J26" s="146"/>
      <c r="K26" s="147">
        <v>464819471190</v>
      </c>
      <c r="L26" s="148"/>
      <c r="M26" s="147">
        <v>493471032194</v>
      </c>
      <c r="N26" s="149"/>
      <c r="O26" s="147">
        <v>-28651561004</v>
      </c>
      <c r="P26" s="149"/>
      <c r="Q26" s="150">
        <v>0</v>
      </c>
      <c r="R26" s="151"/>
      <c r="S26" s="132"/>
      <c r="U26" s="159" t="str">
        <f t="shared" si="1"/>
        <v>-</v>
      </c>
      <c r="V26" s="159" t="s">
        <v>12</v>
      </c>
      <c r="W26" s="159" t="s">
        <v>12</v>
      </c>
      <c r="X26" s="159" t="str">
        <f>IF(AND(X8="-",X25="-"),"-",SUM(X8,X25))</f>
        <v>-</v>
      </c>
    </row>
    <row r="27" spans="1:24" ht="6.75" customHeight="1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" customHeight="1">
      <c r="B28" s="90"/>
      <c r="C28" s="154"/>
      <c r="D28" s="155"/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cp:lastPrinted>2018-12-18T03:10:53Z</cp:lastPrinted>
  <dcterms:created xsi:type="dcterms:W3CDTF">2018-12-18T02:54:45Z</dcterms:created>
  <dcterms:modified xsi:type="dcterms:W3CDTF">2018-12-18T03:14:49Z</dcterms:modified>
</cp:coreProperties>
</file>