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activeTab="0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<sst xmlns="http://schemas.openxmlformats.org/spreadsheetml/2006/main" count="587" uniqueCount="339">
  <si>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</si>
  <si>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</si>
  <si>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</si>
  <si>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</si>
  <si>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</si>
  <si>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</si>
  <si>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</si>
  <si>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</si>
  <si>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</si>
  <si>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</si>
  <si>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</si>
  <si>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</si>
  <si>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</si>
  <si>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</si>
  <si>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</si>
  <si>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</si>
  <si>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</si>
  <si>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</si>
  <si>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</si>
  <si>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</si>
  <si>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</si>
  <si>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</si>
  <si>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</si>
  <si>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</si>
  <si>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</si>
  <si>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</si>
  <si>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</si>
  <si>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</si>
  <si>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</si>
  <si>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</si>
  <si>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</si>
  <si>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</si>
  <si>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</si>
  <si>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</si>
  <si>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</si>
  <si>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</si>
  <si>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</si>
  <si>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</si>
  <si>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</si>
  <si>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</si>
  <si>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</si>
  <si>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</si>
  <si>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</si>
  <si>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</si>
  <si>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</si>
  <si>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</si>
  <si>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</si>
  <si>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</si>
  <si>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</si>
  <si>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</si>
  <si>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</si>
  <si>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</si>
  <si>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</si>
  <si>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</si>
  <si>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</si>
  <si>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</si>
  <si>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</si>
  <si>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</si>
  <si>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</si>
  <si>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</si>
  <si>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</si>
  <si>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</si>
  <si>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</si>
  <si>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</si>
  <si>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</si>
  <si>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</si>
  <si>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</si>
  <si>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</si>
  <si>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</si>
  <si>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</si>
  <si>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</si>
  <si>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</si>
  <si>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</si>
  <si>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</si>
  <si>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</si>
  <si>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</si>
  <si>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</si>
  <si>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</si>
  <si>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</si>
  <si>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</si>
  <si>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</si>
  <si>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</si>
  <si>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</si>
  <si>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</si>
  <si>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</si>
  <si>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</si>
  <si>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</si>
  <si>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</si>
  <si>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</si>
  <si>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</si>
  <si>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</si>
  <si>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</si>
  <si>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</si>
  <si>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</si>
  <si>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</si>
  <si>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</si>
  <si>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</si>
  <si>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</si>
  <si>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</si>
  <si>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</si>
  <si>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</si>
  <si>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</si>
  <si>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</si>
  <si>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</si>
  <si>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</si>
  <si>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</si>
  <si>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</si>
  <si>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</si>
  <si>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</si>
  <si>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</si>
  <si>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</si>
  <si>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</si>
  <si>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</si>
  <si>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</si>
  <si>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</si>
  <si>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</si>
  <si>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</si>
  <si>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</si>
  <si>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</si>
  <si>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</si>
  <si>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</si>
  <si>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</si>
  <si>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</si>
  <si>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</si>
  <si>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</si>
  <si>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</si>
  <si>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</si>
  <si>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</si>
  <si>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</si>
  <si>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</si>
  <si>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</si>
  <si>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</si>
  <si>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</si>
  <si>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</si>
  <si>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</si>
  <si>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</si>
  <si>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</si>
  <si>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</si>
  <si>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</si>
  <si>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</si>
  <si>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</si>
  <si>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</si>
  <si>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</si>
  <si>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</si>
  <si>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</si>
  <si>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</si>
  <si>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</si>
  <si>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</si>
  <si>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</si>
  <si>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</si>
  <si>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</si>
  <si>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</si>
  <si>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</si>
  <si>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</si>
  <si>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</si>
  <si>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</si>
  <si>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</si>
  <si>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</si>
  <si>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</si>
  <si>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</si>
  <si>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</si>
  <si>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</si>
  <si>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</si>
  <si>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</si>
  <si>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</si>
  <si>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</si>
  <si>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</si>
  <si>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</si>
  <si>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</si>
  <si>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</si>
  <si>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</si>
  <si>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</si>
  <si>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</si>
  <si>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</si>
  <si>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</si>
  <si>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</si>
  <si>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</si>
  <si>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</si>
  <si>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</si>
  <si>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</si>
  <si>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</si>
  <si>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</si>
  <si>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</si>
  <si>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</si>
  <si>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</si>
  <si>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</si>
  <si>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</si>
  <si>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</si>
  <si>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</si>
  <si>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</si>
  <si>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</si>
  <si>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</si>
  <si>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</si>
  <si>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</si>
  <si>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</si>
  <si>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</si>
  <si>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</si>
  <si>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</si>
  <si>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</si>
  <si>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</si>
  <si>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</si>
  <si>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</si>
  <si>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</si>
  <si>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</si>
  <si>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</si>
  <si>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</si>
  <si>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</si>
  <si>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</si>
  <si>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</si>
  <si>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</si>
  <si>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</si>
  <si>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</si>
  <si>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</si>
  <si>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</si>
  <si>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</si>
  <si>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</si>
  <si>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</si>
  <si>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</si>
  <si>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</si>
  <si>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</si>
  <si>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</si>
  <si>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</si>
  <si>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</si>
  <si>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</si>
  <si>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</si>
  <si>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</si>
  <si>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</si>
  <si>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</si>
  <si>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</si>
  <si>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</si>
  <si>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</si>
  <si>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</si>
  <si>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</si>
  <si>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</si>
  <si>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</si>
  <si>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</si>
  <si>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</si>
  <si>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</si>
  <si>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</si>
  <si>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</si>
  <si>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</si>
  <si>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</si>
  <si>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</si>
  <si>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</si>
  <si>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</si>
  <si>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</si>
  <si>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</si>
  <si>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</si>
  <si>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</si>
  <si>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</si>
  <si>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</si>
  <si>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</si>
  <si>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</si>
  <si>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</si>
  <si>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</si>
  <si>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</si>
  <si>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</si>
  <si>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</si>
  <si>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</si>
  <si>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</si>
  <si>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</si>
  <si>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</si>
  <si>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</si>
  <si>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</si>
  <si>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</si>
  <si>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</si>
  <si>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</si>
  <si>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</si>
  <si>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</si>
  <si>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</si>
  <si>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</si>
  <si>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</si>
  <si>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</si>
  <si>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</si>
  <si>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</si>
  <si>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</si>
  <si>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</si>
  <si>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</si>
  <si>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</si>
  <si>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</si>
  <si>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</si>
  <si>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</si>
  <si>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</si>
  <si>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</si>
  <si>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</si>
  <si>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</si>
  <si>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</si>
  <si>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</si>
  <si>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</si>
  <si>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</si>
  <si>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</si>
  <si>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</si>
  <si>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</si>
  <si>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</si>
  <si>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</si>
  <si>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</si>
  <si>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</si>
  <si>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</si>
  <si>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</si>
  <si>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</si>
  <si>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</si>
  <si>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</si>
  <si>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</si>
  <si>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</si>
  <si>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</si>
  <si>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</si>
  <si>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</si>
  <si>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</si>
  <si>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</si>
  <si>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</si>
  <si>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</si>
  <si>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</si>
  <si>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</si>
  <si>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</si>
  <si>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</si>
  <si>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</si>
  <si>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</si>
  <si>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</si>
  <si>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</si>
  <si>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</si>
  <si>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</si>
  <si>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</si>
  <si>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</si>
  <si>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</si>
  <si>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</si>
  <si>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</si>
  <si>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</si>
  <si>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</si>
  <si>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</si>
  <si>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平成３０年４月１日　</t>
  </si>
  <si>
    <t>至　平成３１年３月３１日</t>
  </si>
  <si>
    <t>-</t>
  </si>
  <si>
    <t>（平成３１年３月３１日現在）</t>
  </si>
  <si>
    <t>地方債等</t>
  </si>
  <si>
    <t>1年内償還予定地方債等</t>
  </si>
  <si>
    <r>
      <rPr>
        <sz val="12"/>
        <rFont val="ＭＳ Ｐゴシック"/>
        <family val="3"/>
      </rPr>
      <t>保険事業勘定　　　　　　　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</si>
  <si>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保険事業勘定　　　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</si>
  <si>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保険事業勘定　　　　　　　　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</si>
  <si>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保険事業勘定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</si>
</sst>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tabSelected="1" zoomScale="85" zoomScaleNormal="85" zoomScaleSheetLayoutView="85" zoomScalePageLayoutView="0" workbookViewId="0" topLeftCell="C16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4" t="s">
        <v>332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30" t="s">
        <v>1</v>
      </c>
      <c r="E5" s="231"/>
      <c r="F5" s="231"/>
      <c r="G5" s="231"/>
      <c r="H5" s="231"/>
      <c r="I5" s="231"/>
      <c r="J5" s="231"/>
      <c r="K5" s="235"/>
      <c r="L5" s="235"/>
      <c r="M5" s="235"/>
      <c r="N5" s="235"/>
      <c r="O5" s="235"/>
      <c r="P5" s="215" t="s">
        <v>314</v>
      </c>
      <c r="Q5" s="216"/>
      <c r="R5" s="231" t="s">
        <v>1</v>
      </c>
      <c r="S5" s="231"/>
      <c r="T5" s="231"/>
      <c r="U5" s="231"/>
      <c r="V5" s="231"/>
      <c r="W5" s="231"/>
      <c r="X5" s="231"/>
      <c r="Y5" s="231"/>
      <c r="Z5" s="215" t="s">
        <v>314</v>
      </c>
      <c r="AA5" s="216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1143845031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174400115</v>
      </c>
      <c r="AA7" s="27"/>
      <c r="AD7" s="9">
        <f>IF(AND(AD8="-",AD36="-",AD39="-"),"-",SUM(AD8,AD36,AD39))</f>
        <v>1143845031</v>
      </c>
      <c r="AE7" s="9">
        <f>IF(COUNTIF(AE8:AE12,"-")=COUNTA(AE8:AE12),"-",SUM(AE8:AE12))</f>
        <v>174400115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 t="s">
        <v>12</v>
      </c>
      <c r="AA8" s="27"/>
      <c r="AD8" s="9">
        <f>IF(AND(AD9="-",AD25="-",COUNTIF(AD34:AD35,"-")=COUNTA(AD34:AD35)),"-",SUM(AD9,AD25,AD34:AD35))</f>
        <v>3</v>
      </c>
      <c r="AE8" s="9" t="s">
        <v>12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 t="s">
        <v>12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174400115</v>
      </c>
      <c r="AA10" s="27"/>
      <c r="AD10" s="9" t="s">
        <v>12</v>
      </c>
      <c r="AE10" s="9">
        <v>174400115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12</v>
      </c>
      <c r="AA12" s="27"/>
      <c r="AD12" s="9" t="s">
        <v>12</v>
      </c>
      <c r="AE12" s="9" t="s">
        <v>12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17957315</v>
      </c>
      <c r="AA13" s="27"/>
      <c r="AD13" s="9" t="s">
        <v>12</v>
      </c>
      <c r="AE13" s="9">
        <f>IF(COUNTIF(AE14:AE21,"-")=COUNTA(AE14:AE21),"-",SUM(AE14:AE21))</f>
        <v>17957315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 t="s">
        <v>12</v>
      </c>
      <c r="AA14" s="27"/>
      <c r="AD14" s="9" t="s">
        <v>12</v>
      </c>
      <c r="AE14" s="9" t="s">
        <v>12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2627550</v>
      </c>
      <c r="AA15" s="27"/>
      <c r="AD15" s="9" t="s">
        <v>12</v>
      </c>
      <c r="AE15" s="9">
        <v>2627550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15329765</v>
      </c>
      <c r="AA19" s="27"/>
      <c r="AD19" s="9" t="s">
        <v>12</v>
      </c>
      <c r="AE19" s="9">
        <v>15329765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12</v>
      </c>
      <c r="AA20" s="27"/>
      <c r="AD20" s="9" t="s">
        <v>12</v>
      </c>
      <c r="AE20" s="9" t="s">
        <v>12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12</v>
      </c>
      <c r="AA21" s="27"/>
      <c r="AD21" s="9" t="s">
        <v>12</v>
      </c>
      <c r="AE21" s="9" t="s">
        <v>12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7" t="s">
        <v>101</v>
      </c>
      <c r="S22" s="218"/>
      <c r="T22" s="218"/>
      <c r="U22" s="218"/>
      <c r="V22" s="218"/>
      <c r="W22" s="218"/>
      <c r="X22" s="219"/>
      <c r="Y22" s="219"/>
      <c r="Z22" s="30">
        <v>192357430</v>
      </c>
      <c r="AA22" s="31"/>
      <c r="AD22" s="9" t="s">
        <v>12</v>
      </c>
      <c r="AE22" s="9">
        <f>IF(AND(AE7="-",AE13="-"),"-",SUM(AE7,AE13))</f>
        <v>192357430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1143845031</v>
      </c>
      <c r="AA24" s="27"/>
      <c r="AD24" s="9" t="s">
        <v>12</v>
      </c>
      <c r="AE24" s="9">
        <v>1143845031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62779005</v>
      </c>
      <c r="AA25" s="27"/>
      <c r="AD25" s="9" t="str">
        <f>IF(COUNTIF(AD26:AD33,"-")=COUNTA(AD26:AD33),"-",SUM(AD26:AD33))</f>
        <v>-</v>
      </c>
      <c r="AE25" s="9">
        <v>62779005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20"/>
      <c r="S27" s="221"/>
      <c r="T27" s="221"/>
      <c r="U27" s="221"/>
      <c r="V27" s="221"/>
      <c r="W27" s="221"/>
      <c r="X27" s="222"/>
      <c r="Y27" s="222"/>
      <c r="Z27" s="25"/>
      <c r="AA27" s="27"/>
      <c r="AD27" s="9" t="s">
        <v>12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2423778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>
        <v>2423778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-2423775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>
        <v>-2423775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34128645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>
        <f>IF(COUNTIF(AD37:AD38,"-")=COUNTA(AD37:AD38),"-",SUM(AD37:AD38))</f>
        <v>34128645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34128645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>
        <v>34128645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1109716383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1109716383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9656230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9656230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1110375950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>
        <f>IF(COUNTIF(AD48:AD49,"-")=COUNTA(AD48:AD49),"-",SUM(AD48:AD49))</f>
        <v>1110375950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1110375950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>
        <v>1110375950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-10315797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-10315797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255136435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255136435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234610755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234610755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20525680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20525680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 t="s">
        <v>12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3" t="s">
        <v>129</v>
      </c>
      <c r="S62" s="224"/>
      <c r="T62" s="224"/>
      <c r="U62" s="224"/>
      <c r="V62" s="224"/>
      <c r="W62" s="224"/>
      <c r="X62" s="225"/>
      <c r="Y62" s="226"/>
      <c r="Z62" s="39">
        <v>1206624036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7" t="s">
        <v>3</v>
      </c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9"/>
      <c r="P63" s="41">
        <v>1398981466</v>
      </c>
      <c r="Q63" s="42"/>
      <c r="R63" s="230" t="s">
        <v>318</v>
      </c>
      <c r="S63" s="231"/>
      <c r="T63" s="231"/>
      <c r="U63" s="231"/>
      <c r="V63" s="231"/>
      <c r="W63" s="231"/>
      <c r="X63" s="232"/>
      <c r="Y63" s="233"/>
      <c r="Z63" s="41">
        <v>1398981466</v>
      </c>
      <c r="AA63" s="43"/>
      <c r="AD63" s="9">
        <f>IF(AND(AD7="-",AD52="-",AD62="-"),"-",SUM(AD7,AD52,AD62))</f>
        <v>1398981466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3:16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6578663138</v>
      </c>
      <c r="O7" s="55"/>
      <c r="P7" s="56"/>
      <c r="X7" s="204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527093874</v>
      </c>
      <c r="O8" s="57"/>
      <c r="P8" s="56"/>
      <c r="X8" s="204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198473873</v>
      </c>
      <c r="O9" s="57"/>
      <c r="P9" s="56"/>
      <c r="X9" s="204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155163885</v>
      </c>
      <c r="O10" s="57"/>
      <c r="P10" s="56"/>
      <c r="X10" s="204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15329765</v>
      </c>
      <c r="O11" s="57"/>
      <c r="P11" s="56"/>
      <c r="X11" s="204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14285723</v>
      </c>
      <c r="O12" s="57"/>
      <c r="P12" s="56"/>
      <c r="X12" s="204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13694500</v>
      </c>
      <c r="O13" s="57"/>
      <c r="P13" s="56"/>
      <c r="X13" s="204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273086059</v>
      </c>
      <c r="O14" s="57"/>
      <c r="P14" s="56"/>
      <c r="X14" s="204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271140726</v>
      </c>
      <c r="O15" s="57"/>
      <c r="P15" s="56"/>
      <c r="X15" s="204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4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1945333</v>
      </c>
      <c r="O17" s="57"/>
      <c r="P17" s="56"/>
      <c r="X17" s="204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55533942</v>
      </c>
      <c r="O19" s="57"/>
      <c r="P19" s="56"/>
      <c r="X19" s="204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4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10315797</v>
      </c>
      <c r="O21" s="57"/>
      <c r="P21" s="56"/>
      <c r="X21" s="204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45218145</v>
      </c>
      <c r="O22" s="57"/>
      <c r="P22" s="56"/>
      <c r="X22" s="204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6051569264</v>
      </c>
      <c r="O23" s="57"/>
      <c r="P23" s="56"/>
      <c r="X23" s="204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6049585589</v>
      </c>
      <c r="O24" s="57"/>
      <c r="P24" s="56"/>
      <c r="X24" s="204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1966075</v>
      </c>
      <c r="O25" s="57"/>
      <c r="P25" s="56"/>
      <c r="X25" s="204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17600</v>
      </c>
      <c r="O26" s="57"/>
      <c r="P26" s="56"/>
      <c r="X26" s="204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548133</v>
      </c>
      <c r="O27" s="57"/>
      <c r="P27" s="56"/>
      <c r="X27" s="204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 t="s">
        <v>331</v>
      </c>
      <c r="O28" s="57"/>
      <c r="P28" s="56"/>
      <c r="X28" s="204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548133</v>
      </c>
      <c r="O29" s="57"/>
      <c r="P29" s="56"/>
      <c r="X29" s="204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-6578115005</v>
      </c>
      <c r="O30" s="63"/>
      <c r="P30" s="56"/>
      <c r="X30" s="204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-6578115005</v>
      </c>
      <c r="O40" s="68"/>
      <c r="P40" s="56"/>
      <c r="X40" s="204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41" t="s">
        <v>329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2:18" ht="17.25">
      <c r="B4" s="78"/>
      <c r="C4" s="241" t="s">
        <v>330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2:18" ht="12.75" customHeight="1">
      <c r="B6" s="82"/>
      <c r="C6" s="242" t="s">
        <v>1</v>
      </c>
      <c r="D6" s="243"/>
      <c r="E6" s="243"/>
      <c r="F6" s="243"/>
      <c r="G6" s="243"/>
      <c r="H6" s="243"/>
      <c r="I6" s="243"/>
      <c r="J6" s="244"/>
      <c r="K6" s="248" t="s">
        <v>319</v>
      </c>
      <c r="L6" s="243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45"/>
      <c r="D7" s="246"/>
      <c r="E7" s="246"/>
      <c r="F7" s="246"/>
      <c r="G7" s="246"/>
      <c r="H7" s="246"/>
      <c r="I7" s="246"/>
      <c r="J7" s="247"/>
      <c r="K7" s="249"/>
      <c r="L7" s="246"/>
      <c r="M7" s="250" t="s">
        <v>320</v>
      </c>
      <c r="N7" s="251"/>
      <c r="O7" s="250" t="s">
        <v>321</v>
      </c>
      <c r="P7" s="252"/>
      <c r="Q7" s="253" t="s">
        <v>134</v>
      </c>
      <c r="R7" s="254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973593301</v>
      </c>
      <c r="L8" s="90"/>
      <c r="M8" s="89">
        <v>914012098</v>
      </c>
      <c r="N8" s="91"/>
      <c r="O8" s="89">
        <v>59581203</v>
      </c>
      <c r="P8" s="93"/>
      <c r="Q8" s="92" t="s">
        <v>12</v>
      </c>
      <c r="R8" s="93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-6578115005</v>
      </c>
      <c r="L9" s="96"/>
      <c r="M9" s="255"/>
      <c r="N9" s="256"/>
      <c r="O9" s="95">
        <v>-6578115005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6811145740</v>
      </c>
      <c r="L10" s="96"/>
      <c r="M10" s="257"/>
      <c r="N10" s="258"/>
      <c r="O10" s="95">
        <v>6811145740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4675037115</v>
      </c>
      <c r="L11" s="96"/>
      <c r="M11" s="257"/>
      <c r="N11" s="258"/>
      <c r="O11" s="95">
        <v>4675037115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2136108625</v>
      </c>
      <c r="L12" s="108"/>
      <c r="M12" s="259"/>
      <c r="N12" s="260"/>
      <c r="O12" s="107">
        <v>2136108625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233030735</v>
      </c>
      <c r="L13" s="117"/>
      <c r="M13" s="261"/>
      <c r="N13" s="262"/>
      <c r="O13" s="116">
        <v>233030735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63"/>
      <c r="L14" s="264"/>
      <c r="M14" s="95">
        <v>229832933</v>
      </c>
      <c r="N14" s="97"/>
      <c r="O14" s="95">
        <v>-229832933</v>
      </c>
      <c r="P14" s="101"/>
      <c r="Q14" s="265"/>
      <c r="R14" s="266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63"/>
      <c r="L15" s="264"/>
      <c r="M15" s="95" t="s">
        <v>331</v>
      </c>
      <c r="N15" s="97"/>
      <c r="O15" s="95" t="s">
        <v>331</v>
      </c>
      <c r="P15" s="101"/>
      <c r="Q15" s="267"/>
      <c r="R15" s="268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63"/>
      <c r="L16" s="264"/>
      <c r="M16" s="95">
        <v>-1945333</v>
      </c>
      <c r="N16" s="97"/>
      <c r="O16" s="95">
        <v>1945333</v>
      </c>
      <c r="P16" s="101"/>
      <c r="Q16" s="267"/>
      <c r="R16" s="268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63"/>
      <c r="L17" s="264"/>
      <c r="M17" s="95">
        <v>265797193</v>
      </c>
      <c r="N17" s="97"/>
      <c r="O17" s="95">
        <v>-265797193</v>
      </c>
      <c r="P17" s="101"/>
      <c r="Q17" s="267"/>
      <c r="R17" s="268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63"/>
      <c r="L18" s="264"/>
      <c r="M18" s="95">
        <v>-34018927</v>
      </c>
      <c r="N18" s="97"/>
      <c r="O18" s="95">
        <v>34018927</v>
      </c>
      <c r="P18" s="101"/>
      <c r="Q18" s="267"/>
      <c r="R18" s="268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57"/>
      <c r="P19" s="271"/>
      <c r="Q19" s="272"/>
      <c r="R19" s="271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57"/>
      <c r="P20" s="271"/>
      <c r="Q20" s="272"/>
      <c r="R20" s="271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69"/>
      <c r="R21" s="270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233030735</v>
      </c>
      <c r="L22" s="129"/>
      <c r="M22" s="128">
        <v>229832933</v>
      </c>
      <c r="N22" s="130"/>
      <c r="O22" s="128">
        <v>3197802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1206624036</v>
      </c>
      <c r="L23" s="138"/>
      <c r="M23" s="137">
        <v>1143845031</v>
      </c>
      <c r="N23" s="139"/>
      <c r="O23" s="137">
        <v>62779005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1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6577170452</v>
      </c>
      <c r="N9" s="164"/>
      <c r="X9" s="209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525601188</v>
      </c>
      <c r="N10" s="164"/>
      <c r="X10" s="209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215887904</v>
      </c>
      <c r="N11" s="164"/>
      <c r="X11" s="209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271236646</v>
      </c>
      <c r="N12" s="164"/>
      <c r="X12" s="209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9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38476638</v>
      </c>
      <c r="N14" s="164"/>
      <c r="X14" s="209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6051569264</v>
      </c>
      <c r="N15" s="164"/>
      <c r="X15" s="209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6049585589</v>
      </c>
      <c r="N16" s="164"/>
      <c r="X16" s="209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>
        <v>1966075</v>
      </c>
      <c r="N17" s="164"/>
      <c r="X17" s="209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17600</v>
      </c>
      <c r="N18" s="164"/>
      <c r="X18" s="209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6796894193</v>
      </c>
      <c r="N19" s="164"/>
      <c r="X19" s="209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4660237435</v>
      </c>
      <c r="N20" s="164"/>
      <c r="X20" s="209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2136108625</v>
      </c>
      <c r="N21" s="164"/>
      <c r="X21" s="209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 t="s">
        <v>331</v>
      </c>
      <c r="N22" s="164"/>
      <c r="X22" s="209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548133</v>
      </c>
      <c r="N23" s="164"/>
      <c r="X23" s="209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219723741</v>
      </c>
      <c r="N28" s="175"/>
      <c r="X28" s="209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232989010</v>
      </c>
      <c r="N30" s="164"/>
      <c r="X30" s="209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331</v>
      </c>
      <c r="N31" s="164"/>
      <c r="X31" s="209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232989010</v>
      </c>
      <c r="N32" s="164"/>
      <c r="X32" s="209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-232989010</v>
      </c>
      <c r="N42" s="175"/>
      <c r="X42" s="209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9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9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9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9"/>
    </row>
    <row r="49" spans="1:24" s="46" customFormat="1" ht="13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 ht="13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9"/>
    </row>
    <row r="51" spans="1:24" s="46" customFormat="1" ht="13.5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-13265269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247876024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234610755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12</v>
      </c>
      <c r="N56" s="189"/>
      <c r="X56" s="209"/>
    </row>
    <row r="57" spans="1:24" s="46" customFormat="1" ht="13.5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234610755</v>
      </c>
      <c r="N59" s="182"/>
      <c r="X59" s="209"/>
    </row>
    <row r="60" spans="1:1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2020-03-25T02:09:17Z</dcterms:created>
  <dcterms:modified xsi:type="dcterms:W3CDTF">2020-03-26T00:20:15Z</dcterms:modified>
  <cp:category/>
  <cp:version/>
  <cp:contentType/>
  <cp:contentStatus/>
</cp:coreProperties>
</file>