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0518確定版\各特別会計\"/>
    </mc:Choice>
  </mc:AlternateContent>
  <bookViews>
    <workbookView xWindow="0" yWindow="0" windowWidth="28800" windowHeight="1236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全体行政コスト計算書!$B$1:$P$41</definedName>
    <definedName name="_xlnm.Print_Area" localSheetId="3">全体資金収支計算書!$B$1:$O$60</definedName>
    <definedName name="_xlnm.Print_Area" localSheetId="2">全体純資産変動計算書!$B$1:$Q$24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63" i="5" l="1"/>
  <c r="AD39" i="5"/>
  <c r="AD8" i="5"/>
  <c r="Q13" i="7"/>
  <c r="Q22" i="7" s="1"/>
  <c r="Q23" i="7" s="1"/>
  <c r="W13" i="7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<sst xmlns="http://schemas.openxmlformats.org/spreadsheetml/2006/main" count="597" uniqueCount="339">
  <si>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</si>
  <si>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</si>
  <si>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</si>
  <si>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</si>
  <si>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</si>
  <si>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</si>
  <si>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</si>
  <si>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</si>
  <si>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</si>
  <si>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</si>
  <si>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</si>
  <si>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</si>
  <si>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</si>
  <si>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</si>
  <si>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</si>
  <si>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</si>
  <si>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</si>
  <si>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</si>
  <si>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</si>
  <si>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</si>
  <si>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</si>
  <si>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</si>
  <si>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</si>
  <si>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</si>
  <si>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</si>
  <si>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</si>
  <si>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</si>
  <si>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</si>
  <si>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</si>
  <si>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</si>
  <si>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</si>
  <si>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</si>
  <si>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</si>
  <si>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</si>
  <si>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</si>
  <si>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</si>
  <si>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</si>
  <si>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</si>
  <si>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</si>
  <si>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</si>
  <si>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</si>
  <si>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</si>
  <si>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</si>
  <si>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</si>
  <si>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</si>
  <si>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</si>
  <si>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</si>
  <si>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</si>
  <si>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</si>
  <si>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</si>
  <si>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</si>
  <si>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</si>
  <si>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</si>
  <si>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</si>
  <si>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</si>
  <si>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</si>
  <si>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</si>
  <si>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</si>
  <si>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</si>
  <si>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</si>
  <si>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</si>
  <si>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</si>
  <si>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</si>
  <si>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</si>
  <si>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</si>
  <si>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</si>
  <si>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</si>
  <si>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</si>
  <si>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</si>
  <si>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</si>
  <si>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</si>
  <si>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</si>
  <si>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</si>
  <si>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</si>
  <si>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</si>
  <si>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</si>
  <si>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</si>
  <si>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</si>
  <si>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</si>
  <si>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</si>
  <si>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</si>
  <si>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</si>
  <si>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</si>
  <si>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</si>
  <si>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</si>
  <si>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</si>
  <si>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</si>
  <si>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</si>
  <si>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</si>
  <si>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</si>
  <si>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</si>
  <si>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</si>
  <si>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</si>
  <si>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</si>
  <si>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</si>
  <si>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</si>
  <si>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</si>
  <si>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</si>
  <si>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</si>
  <si>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</si>
  <si>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</si>
  <si>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</si>
  <si>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</si>
  <si>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</si>
  <si>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</si>
  <si>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</si>
  <si>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</si>
  <si>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</si>
  <si>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</si>
  <si>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</si>
  <si>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</si>
  <si>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</si>
  <si>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</si>
  <si>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</si>
  <si>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</si>
  <si>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</si>
  <si>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</si>
  <si>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</si>
  <si>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</si>
  <si>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</si>
  <si>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</si>
  <si>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</si>
  <si>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</si>
  <si>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</si>
  <si>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</si>
  <si>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</si>
  <si>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</si>
  <si>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</si>
  <si>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</si>
  <si>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</si>
  <si>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</si>
  <si>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</si>
  <si>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</si>
  <si>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</si>
  <si>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</si>
  <si>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</si>
  <si>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</si>
  <si>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</si>
  <si>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</si>
  <si>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</si>
  <si>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</si>
  <si>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</si>
  <si>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</si>
  <si>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</si>
  <si>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</si>
  <si>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</si>
  <si>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</si>
  <si>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</si>
  <si>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</si>
  <si>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</si>
  <si>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</si>
  <si>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</si>
  <si>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</si>
  <si>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</si>
  <si>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</si>
  <si>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</si>
  <si>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</si>
  <si>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</si>
  <si>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</si>
  <si>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</si>
  <si>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</si>
  <si>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</si>
  <si>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</si>
  <si>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</si>
  <si>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</si>
  <si>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</si>
  <si>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</si>
  <si>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</si>
  <si>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</si>
  <si>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</si>
  <si>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</si>
  <si>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</si>
  <si>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</si>
  <si>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</si>
  <si>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</si>
  <si>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</si>
  <si>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</si>
  <si>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</si>
  <si>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</si>
  <si>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</si>
  <si>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</si>
  <si>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</si>
  <si>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</si>
  <si>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</si>
  <si>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</si>
  <si>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</si>
  <si>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</si>
  <si>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</si>
  <si>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</si>
  <si>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</si>
  <si>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</si>
  <si>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</si>
  <si>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</si>
  <si>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</si>
  <si>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</si>
  <si>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</si>
  <si>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</si>
  <si>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</si>
  <si>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</si>
  <si>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</si>
  <si>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</si>
  <si>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</si>
  <si>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</si>
  <si>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</si>
  <si>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</si>
  <si>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</si>
  <si>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</si>
  <si>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</si>
  <si>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</si>
  <si>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</si>
  <si>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</si>
  <si>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</si>
  <si>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</si>
  <si>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</si>
  <si>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</si>
  <si>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</si>
  <si>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</si>
  <si>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</si>
  <si>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</si>
  <si>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</si>
  <si>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</si>
  <si>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</si>
  <si>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</si>
  <si>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</si>
  <si>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</si>
  <si>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</si>
  <si>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</si>
  <si>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</si>
  <si>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</si>
  <si>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</si>
  <si>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</si>
  <si>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</si>
  <si>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</si>
  <si>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</si>
  <si>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</si>
  <si>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</si>
  <si>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</si>
  <si>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</si>
  <si>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</si>
  <si>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</si>
  <si>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</si>
  <si>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</si>
  <si>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</si>
  <si>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</si>
  <si>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</si>
  <si>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</si>
  <si>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</si>
  <si>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</si>
  <si>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</si>
  <si>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</si>
  <si>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</si>
  <si>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</si>
  <si>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</si>
  <si>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</si>
  <si>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</si>
  <si>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</si>
  <si>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</si>
  <si>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</si>
  <si>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</si>
  <si>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</si>
  <si>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</si>
  <si>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</si>
  <si>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</si>
  <si>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</si>
  <si>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</si>
  <si>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</si>
  <si>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</si>
  <si>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</si>
  <si>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</si>
  <si>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</si>
  <si>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</si>
  <si>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</si>
  <si>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</si>
  <si>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</si>
  <si>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</si>
  <si>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</si>
  <si>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</si>
  <si>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</si>
  <si>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</si>
  <si>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</si>
  <si>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</si>
  <si>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</si>
  <si>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</si>
  <si>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</si>
  <si>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</si>
  <si>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</si>
  <si>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</si>
  <si>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</si>
  <si>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</si>
  <si>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</si>
  <si>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</si>
  <si>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</si>
  <si>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</si>
  <si>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</si>
  <si>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</si>
  <si>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</si>
  <si>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</si>
  <si>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</si>
  <si>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</si>
  <si>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</si>
  <si>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</si>
  <si>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</si>
  <si>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</si>
  <si>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</si>
  <si>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</si>
  <si>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</si>
  <si>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</si>
  <si>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</si>
  <si>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</si>
  <si>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</si>
  <si>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</si>
  <si>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</si>
  <si>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</si>
  <si>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</si>
  <si>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</si>
  <si>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</si>
  <si>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</si>
  <si>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</si>
  <si>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</si>
  <si>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</si>
  <si>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</si>
  <si>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</si>
  <si>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</si>
  <si>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</si>
  <si>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</si>
  <si>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</si>
  <si>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</si>
  <si>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</si>
  <si>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</si>
  <si>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</si>
  <si>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</si>
  <si>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</si>
  <si>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（令和２年３月３１日現在）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</si>
  <si>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</si>
  <si>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</si>
  <si>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国民健康保険特別会計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8">
      <t>コクミンケンコウホケントクベツ</t>
    </rPh>
    <rPh sb="8" eb="10">
      <t>カイケイ</t>
    </rPh>
    <phoneticPr fontId="11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</si>
  <si>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</si>
  <si>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国民健康保険特別会計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</si>
  <si>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国民健康保険特別会計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</si>
</sst>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V33" sqref="V33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97" t="s">
        <v>335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31" ht="21" customHeight="1">
      <c r="D3" s="232" t="s">
        <v>332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3"/>
      <c r="L5" s="233"/>
      <c r="M5" s="233"/>
      <c r="N5" s="233"/>
      <c r="O5" s="233"/>
      <c r="P5" s="234" t="s">
        <v>314</v>
      </c>
      <c r="Q5" s="235"/>
      <c r="R5" s="229" t="s">
        <v>1</v>
      </c>
      <c r="S5" s="229"/>
      <c r="T5" s="229"/>
      <c r="U5" s="229"/>
      <c r="V5" s="229"/>
      <c r="W5" s="229"/>
      <c r="X5" s="229"/>
      <c r="Y5" s="229"/>
      <c r="Z5" s="234" t="s">
        <v>314</v>
      </c>
      <c r="AA5" s="235"/>
    </row>
    <row r="6" spans="1:31" ht="14.6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428823968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108554889</v>
      </c>
      <c r="AA7" s="27"/>
      <c r="AD7" s="9">
        <f>IF(AND(AD8="-",AD36="-",AD39="-"),"-",SUM(AD8,AD36,AD39))</f>
        <v>428823968</v>
      </c>
      <c r="AE7" s="9">
        <f>IF(COUNTIF(AE8:AE12,"-")=COUNTA(AE8:AE12),"-",SUM(AE8:AE12))</f>
        <v>108554889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 t="s">
        <v>12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 t="s">
        <v>328</v>
      </c>
      <c r="AA8" s="27"/>
      <c r="AD8" s="9" t="str">
        <f>IF(AND(AD9="-",AD25="-",COUNTIF(AD34:AD35,"-")=COUNTA(AD34:AD35)),"-",SUM(AD9,AD25,AD34:AD35))</f>
        <v>-</v>
      </c>
      <c r="AE8" s="9" t="s">
        <v>12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>
        <v>410005</v>
      </c>
      <c r="AA9" s="27"/>
      <c r="AD9" s="9" t="str">
        <f>IF(COUNTIF(AD10:AD24,"-")=COUNTA(AD10:AD24),"-",SUM(AD10:AD24))</f>
        <v>-</v>
      </c>
      <c r="AE9" s="9">
        <v>410005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108144884</v>
      </c>
      <c r="AA10" s="27"/>
      <c r="AD10" s="9" t="s">
        <v>12</v>
      </c>
      <c r="AE10" s="9">
        <v>108144884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328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328</v>
      </c>
      <c r="AA12" s="27"/>
      <c r="AD12" s="9" t="s">
        <v>12</v>
      </c>
      <c r="AE12" s="9" t="s">
        <v>12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19384709</v>
      </c>
      <c r="AA13" s="27"/>
      <c r="AD13" s="9" t="s">
        <v>12</v>
      </c>
      <c r="AE13" s="9">
        <f>IF(COUNTIF(AE14:AE21,"-")=COUNTA(AE14:AE21),"-",SUM(AE14:AE21))</f>
        <v>19384709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 t="s">
        <v>328</v>
      </c>
      <c r="AA14" s="27"/>
      <c r="AD14" s="9" t="s">
        <v>12</v>
      </c>
      <c r="AE14" s="9" t="s">
        <v>12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>
        <v>8874203</v>
      </c>
      <c r="AA15" s="27"/>
      <c r="AD15" s="9" t="s">
        <v>12</v>
      </c>
      <c r="AE15" s="9">
        <v>8874203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328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328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328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10510506</v>
      </c>
      <c r="AA19" s="27"/>
      <c r="AD19" s="9" t="s">
        <v>12</v>
      </c>
      <c r="AE19" s="9">
        <v>10510506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328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328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15" t="s">
        <v>101</v>
      </c>
      <c r="S22" s="216"/>
      <c r="T22" s="216"/>
      <c r="U22" s="216"/>
      <c r="V22" s="216"/>
      <c r="W22" s="216"/>
      <c r="X22" s="217"/>
      <c r="Y22" s="217"/>
      <c r="Z22" s="30">
        <v>127939598</v>
      </c>
      <c r="AA22" s="31"/>
      <c r="AD22" s="9" t="s">
        <v>12</v>
      </c>
      <c r="AE22" s="9">
        <f>IF(AND(AE7="-",AE13="-"),"-",SUM(AE7,AE13))</f>
        <v>127939598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428823968</v>
      </c>
      <c r="AA24" s="27"/>
      <c r="AD24" s="9" t="s">
        <v>12</v>
      </c>
      <c r="AE24" s="9">
        <v>428823968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219462221</v>
      </c>
      <c r="AA25" s="27"/>
      <c r="AD25" s="9" t="str">
        <f>IF(COUNTIF(AD26:AD33,"-")=COUNTA(AD26:AD33),"-",SUM(AD26:AD33))</f>
        <v>-</v>
      </c>
      <c r="AE25" s="9">
        <v>219462221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 t="s">
        <v>12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18"/>
      <c r="S27" s="219"/>
      <c r="T27" s="219"/>
      <c r="U27" s="219"/>
      <c r="V27" s="219"/>
      <c r="W27" s="219"/>
      <c r="X27" s="220"/>
      <c r="Y27" s="220"/>
      <c r="Z27" s="25"/>
      <c r="AA27" s="27"/>
      <c r="AD27" s="9" t="s">
        <v>12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 t="s">
        <v>12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 t="s">
        <v>12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 t="s">
        <v>12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 t="s">
        <v>12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 t="s">
        <v>328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 t="s">
        <v>12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 t="s">
        <v>328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 t="s">
        <v>12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 t="str">
        <f>IF(COUNTIF(AD37:AD38,"-")=COUNTA(AD37:AD38),"-",SUM(AD37:AD38))</f>
        <v>-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12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 t="s">
        <v>12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 t="s">
        <v>12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428823968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428823968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 t="str">
        <f>IF(COUNTIF(AD41:AD43,"-")=COUNTA(AD41:AD43),"-",SUM(AD41:AD43))</f>
        <v>-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 t="s">
        <v>12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493604032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493604032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2719385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>
        <f>IF(COUNTIF(AD48:AD49,"-")=COUNTA(AD48:AD49),"-",SUM(AD48:AD49))</f>
        <v>2719385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2719385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>
        <v>2719385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-67499449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-67499449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347401819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347401819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86929918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86929918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260672621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260672621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1" ht="14.6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-200720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>
        <v>-200720</v>
      </c>
    </row>
    <row r="62" spans="1:31" ht="14.6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1" t="s">
        <v>129</v>
      </c>
      <c r="S62" s="222"/>
      <c r="T62" s="222"/>
      <c r="U62" s="222"/>
      <c r="V62" s="222"/>
      <c r="W62" s="222"/>
      <c r="X62" s="223"/>
      <c r="Y62" s="224"/>
      <c r="Z62" s="39">
        <v>648286189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99</v>
      </c>
      <c r="D63" s="225" t="s">
        <v>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41">
        <v>776225787</v>
      </c>
      <c r="Q63" s="42"/>
      <c r="R63" s="228" t="s">
        <v>318</v>
      </c>
      <c r="S63" s="229"/>
      <c r="T63" s="229"/>
      <c r="U63" s="229"/>
      <c r="V63" s="229"/>
      <c r="W63" s="229"/>
      <c r="X63" s="230"/>
      <c r="Y63" s="231"/>
      <c r="Z63" s="41">
        <v>776225787</v>
      </c>
      <c r="AA63" s="43"/>
      <c r="AD63" s="9">
        <f>IF(AND(AD7="-",AD52="-",AD62="-"),"-",SUM(AD7,AD52,AD62))</f>
        <v>776225787</v>
      </c>
      <c r="AE63" s="9" t="e">
        <f>IF(AND(AE22="-",AE62="-"),"-",SUM(AE22,AE62))</f>
        <v>#REF!</v>
      </c>
    </row>
    <row r="64" spans="1:31" ht="14.6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65" customHeight="1"/>
    <row r="66" ht="14.65" customHeight="1"/>
    <row r="67" ht="14.65" customHeight="1"/>
    <row r="68" ht="14.65" customHeight="1"/>
    <row r="69" ht="16.5" customHeight="1"/>
    <row r="70" ht="14.65" customHeight="1"/>
    <row r="71" ht="9.75" customHeight="1"/>
    <row r="72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1"/>
  <sheetViews>
    <sheetView topLeftCell="B1" zoomScale="85" zoomScaleNormal="85" zoomScaleSheetLayoutView="100" workbookViewId="0">
      <selection activeCell="N44" sqref="N44"/>
    </sheetView>
  </sheetViews>
  <sheetFormatPr defaultRowHeight="13.5"/>
  <cols>
    <col min="1" max="1" width="0" style="47" hidden="1" customWidth="1"/>
    <col min="2" max="2" width="0.62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" style="74" customWidth="1"/>
    <col min="16" max="16" width="0.625" style="74" customWidth="1"/>
    <col min="17" max="17" width="9" style="6"/>
    <col min="18" max="18" width="0" style="6" hidden="1" customWidth="1"/>
    <col min="19" max="16384" width="9" style="6"/>
  </cols>
  <sheetData>
    <row r="1" spans="1:24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24" ht="24">
      <c r="C2" s="298" t="s">
        <v>336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1:24" ht="17.25">
      <c r="C3" s="236" t="s">
        <v>329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8"/>
    </row>
    <row r="4" spans="1:24" ht="17.25">
      <c r="C4" s="236" t="s">
        <v>330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8"/>
    </row>
    <row r="5" spans="1:24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24" ht="18" thickBot="1">
      <c r="A6" s="47" t="s">
        <v>312</v>
      </c>
      <c r="C6" s="237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 t="s">
        <v>314</v>
      </c>
      <c r="O6" s="240"/>
      <c r="P6" s="48"/>
    </row>
    <row r="7" spans="1:24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11681012653</v>
      </c>
      <c r="O7" s="55"/>
      <c r="P7" s="56"/>
      <c r="X7" s="204"/>
    </row>
    <row r="8" spans="1:24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414583410</v>
      </c>
      <c r="O8" s="57"/>
      <c r="P8" s="56"/>
      <c r="X8" s="204"/>
    </row>
    <row r="9" spans="1:24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116552823</v>
      </c>
      <c r="O9" s="57"/>
      <c r="P9" s="56"/>
      <c r="X9" s="204"/>
    </row>
    <row r="10" spans="1:24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105879817</v>
      </c>
      <c r="O10" s="57"/>
      <c r="P10" s="56"/>
      <c r="X10" s="204"/>
    </row>
    <row r="11" spans="1:24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10510506</v>
      </c>
      <c r="O11" s="57"/>
      <c r="P11" s="56"/>
      <c r="X11" s="204"/>
    </row>
    <row r="12" spans="1:24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 t="s">
        <v>331</v>
      </c>
      <c r="O12" s="57"/>
      <c r="P12" s="56"/>
      <c r="X12" s="204"/>
    </row>
    <row r="13" spans="1:24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162500</v>
      </c>
      <c r="O13" s="57"/>
      <c r="P13" s="56"/>
      <c r="X13" s="204"/>
    </row>
    <row r="14" spans="1:24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215504795</v>
      </c>
      <c r="O14" s="57"/>
      <c r="P14" s="56"/>
      <c r="X14" s="204"/>
    </row>
    <row r="15" spans="1:24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215504795</v>
      </c>
      <c r="O15" s="57"/>
      <c r="P15" s="56"/>
      <c r="X15" s="204"/>
    </row>
    <row r="16" spans="1:24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 t="s">
        <v>331</v>
      </c>
      <c r="O16" s="57"/>
      <c r="P16" s="56"/>
      <c r="X16" s="204"/>
    </row>
    <row r="17" spans="1:24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 t="s">
        <v>331</v>
      </c>
      <c r="O17" s="57"/>
      <c r="P17" s="56"/>
      <c r="X17" s="204"/>
    </row>
    <row r="18" spans="1:24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82525792</v>
      </c>
      <c r="O19" s="57"/>
      <c r="P19" s="56"/>
      <c r="X19" s="204"/>
    </row>
    <row r="20" spans="1:24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4"/>
    </row>
    <row r="21" spans="1:24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57464266</v>
      </c>
      <c r="O21" s="57"/>
      <c r="P21" s="56"/>
      <c r="X21" s="204"/>
    </row>
    <row r="22" spans="1:24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25061526</v>
      </c>
      <c r="O22" s="57"/>
      <c r="P22" s="56"/>
      <c r="X22" s="204"/>
    </row>
    <row r="23" spans="1:24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11266429243</v>
      </c>
      <c r="O23" s="57"/>
      <c r="P23" s="56"/>
      <c r="X23" s="204"/>
    </row>
    <row r="24" spans="1:24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11266429243</v>
      </c>
      <c r="O24" s="57"/>
      <c r="P24" s="56"/>
      <c r="X24" s="204"/>
    </row>
    <row r="25" spans="1:24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 t="s">
        <v>331</v>
      </c>
      <c r="O25" s="57"/>
      <c r="P25" s="56"/>
      <c r="X25" s="204"/>
    </row>
    <row r="26" spans="1:24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 t="s">
        <v>331</v>
      </c>
      <c r="O26" s="57"/>
      <c r="P26" s="56"/>
      <c r="X26" s="204"/>
    </row>
    <row r="27" spans="1:24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77149560</v>
      </c>
      <c r="O27" s="57"/>
      <c r="P27" s="56"/>
      <c r="X27" s="204"/>
    </row>
    <row r="28" spans="1:24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>
        <v>44400</v>
      </c>
      <c r="O28" s="57"/>
      <c r="P28" s="56"/>
      <c r="X28" s="204"/>
    </row>
    <row r="29" spans="1:24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77105160</v>
      </c>
      <c r="O29" s="57"/>
      <c r="P29" s="56"/>
      <c r="X29" s="204"/>
    </row>
    <row r="30" spans="1:24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-11603863093</v>
      </c>
      <c r="O30" s="63"/>
      <c r="P30" s="56"/>
      <c r="X30" s="204"/>
    </row>
    <row r="31" spans="1:24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-11603863093</v>
      </c>
      <c r="O40" s="68"/>
      <c r="P40" s="56"/>
      <c r="X40" s="204"/>
    </row>
    <row r="41" spans="1:24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4"/>
  <sheetViews>
    <sheetView showGridLines="0" topLeftCell="B1" zoomScale="85" zoomScaleNormal="85" zoomScaleSheetLayoutView="100" workbookViewId="0">
      <selection activeCell="K39" sqref="K39"/>
    </sheetView>
  </sheetViews>
  <sheetFormatPr defaultRowHeight="12.75"/>
  <cols>
    <col min="1" max="1" width="0" style="75" hidden="1" customWidth="1"/>
    <col min="2" max="2" width="1.125" style="77" customWidth="1"/>
    <col min="3" max="3" width="1.625" style="77" customWidth="1"/>
    <col min="4" max="9" width="2" style="77" customWidth="1"/>
    <col min="10" max="10" width="15.375" style="77" customWidth="1"/>
    <col min="11" max="11" width="21.625" style="77" bestFit="1" customWidth="1"/>
    <col min="12" max="12" width="3" style="77" bestFit="1" customWidth="1"/>
    <col min="13" max="13" width="21.625" style="77" bestFit="1" customWidth="1"/>
    <col min="14" max="14" width="3" style="77" bestFit="1" customWidth="1"/>
    <col min="15" max="15" width="21.625" style="77" bestFit="1" customWidth="1"/>
    <col min="16" max="16" width="3" style="77" bestFit="1" customWidth="1"/>
    <col min="17" max="17" width="21.625" style="77" hidden="1" customWidth="1"/>
    <col min="18" max="18" width="3" style="77" hidden="1" customWidth="1"/>
    <col min="19" max="19" width="1" style="77" customWidth="1"/>
    <col min="20" max="20" width="9" style="77"/>
    <col min="21" max="24" width="0" style="77" hidden="1" customWidth="1"/>
    <col min="25" max="16384" width="9" style="77"/>
  </cols>
  <sheetData>
    <row r="2" spans="1:24" ht="24">
      <c r="B2" s="76"/>
      <c r="C2" s="299" t="s">
        <v>337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>
      <c r="B3" s="78"/>
      <c r="C3" s="259" t="s">
        <v>329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24" ht="17.25">
      <c r="B4" s="78"/>
      <c r="C4" s="259" t="s">
        <v>330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24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1:24" ht="12.75" customHeight="1">
      <c r="B6" s="82"/>
      <c r="C6" s="260" t="s">
        <v>1</v>
      </c>
      <c r="D6" s="261"/>
      <c r="E6" s="261"/>
      <c r="F6" s="261"/>
      <c r="G6" s="261"/>
      <c r="H6" s="261"/>
      <c r="I6" s="261"/>
      <c r="J6" s="262"/>
      <c r="K6" s="266" t="s">
        <v>319</v>
      </c>
      <c r="L6" s="261"/>
      <c r="M6" s="83"/>
      <c r="N6" s="83"/>
      <c r="O6" s="83"/>
      <c r="P6" s="84"/>
      <c r="Q6" s="83"/>
      <c r="R6" s="84"/>
    </row>
    <row r="7" spans="1:24" ht="29.25" customHeight="1" thickBot="1">
      <c r="A7" s="75" t="s">
        <v>312</v>
      </c>
      <c r="B7" s="82"/>
      <c r="C7" s="263"/>
      <c r="D7" s="264"/>
      <c r="E7" s="264"/>
      <c r="F7" s="264"/>
      <c r="G7" s="264"/>
      <c r="H7" s="264"/>
      <c r="I7" s="264"/>
      <c r="J7" s="265"/>
      <c r="K7" s="267"/>
      <c r="L7" s="264"/>
      <c r="M7" s="268" t="s">
        <v>320</v>
      </c>
      <c r="N7" s="269"/>
      <c r="O7" s="268" t="s">
        <v>321</v>
      </c>
      <c r="P7" s="270"/>
      <c r="Q7" s="271" t="s">
        <v>134</v>
      </c>
      <c r="R7" s="272"/>
    </row>
    <row r="8" spans="1:24" ht="15.9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539169154</v>
      </c>
      <c r="L8" s="90"/>
      <c r="M8" s="89">
        <v>442009790</v>
      </c>
      <c r="N8" s="91"/>
      <c r="O8" s="89">
        <v>97159364</v>
      </c>
      <c r="P8" s="93"/>
      <c r="Q8" s="92" t="s">
        <v>12</v>
      </c>
      <c r="R8" s="93"/>
      <c r="U8" s="208" t="str">
        <f t="shared" ref="U8:U13" si="0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9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-11603863093</v>
      </c>
      <c r="L9" s="96"/>
      <c r="M9" s="252"/>
      <c r="N9" s="253"/>
      <c r="O9" s="95">
        <v>-11603863093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9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11712980128</v>
      </c>
      <c r="L10" s="96"/>
      <c r="M10" s="247"/>
      <c r="N10" s="254"/>
      <c r="O10" s="95">
        <v>11712980128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9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4135213416</v>
      </c>
      <c r="L11" s="96"/>
      <c r="M11" s="247"/>
      <c r="N11" s="254"/>
      <c r="O11" s="95">
        <v>4135213416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9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7577766712</v>
      </c>
      <c r="L12" s="108"/>
      <c r="M12" s="255"/>
      <c r="N12" s="256"/>
      <c r="O12" s="107">
        <v>7577766712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9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109117035</v>
      </c>
      <c r="L13" s="117"/>
      <c r="M13" s="257"/>
      <c r="N13" s="258"/>
      <c r="O13" s="116">
        <v>109117035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9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3"/>
      <c r="L14" s="244"/>
      <c r="M14" s="95">
        <v>-13185822</v>
      </c>
      <c r="N14" s="97"/>
      <c r="O14" s="95">
        <v>13185822</v>
      </c>
      <c r="P14" s="101"/>
      <c r="Q14" s="250"/>
      <c r="R14" s="251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9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3"/>
      <c r="L15" s="244"/>
      <c r="M15" s="95" t="s">
        <v>331</v>
      </c>
      <c r="N15" s="97"/>
      <c r="O15" s="95" t="s">
        <v>331</v>
      </c>
      <c r="P15" s="101"/>
      <c r="Q15" s="245"/>
      <c r="R15" s="246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9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3"/>
      <c r="L16" s="244"/>
      <c r="M16" s="95" t="s">
        <v>331</v>
      </c>
      <c r="N16" s="97"/>
      <c r="O16" s="95" t="s">
        <v>331</v>
      </c>
      <c r="P16" s="101"/>
      <c r="Q16" s="245"/>
      <c r="R16" s="246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9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3"/>
      <c r="L17" s="244"/>
      <c r="M17" s="95">
        <v>50269</v>
      </c>
      <c r="N17" s="97"/>
      <c r="O17" s="95">
        <v>-50269</v>
      </c>
      <c r="P17" s="101"/>
      <c r="Q17" s="245"/>
      <c r="R17" s="246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9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3"/>
      <c r="L18" s="244"/>
      <c r="M18" s="95">
        <v>-13236091</v>
      </c>
      <c r="N18" s="97"/>
      <c r="O18" s="95">
        <v>13236091</v>
      </c>
      <c r="P18" s="101"/>
      <c r="Q18" s="245"/>
      <c r="R18" s="246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9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7"/>
      <c r="P19" s="248"/>
      <c r="Q19" s="249"/>
      <c r="R19" s="248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9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 t="s">
        <v>12</v>
      </c>
      <c r="L20" s="96"/>
      <c r="M20" s="95" t="s">
        <v>331</v>
      </c>
      <c r="N20" s="97"/>
      <c r="O20" s="247"/>
      <c r="P20" s="248"/>
      <c r="Q20" s="249"/>
      <c r="R20" s="248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9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41"/>
      <c r="R21" s="242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9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109117035</v>
      </c>
      <c r="L22" s="129"/>
      <c r="M22" s="128">
        <v>-13185822</v>
      </c>
      <c r="N22" s="130"/>
      <c r="O22" s="128">
        <v>122302857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9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648286189</v>
      </c>
      <c r="L23" s="138"/>
      <c r="M23" s="137">
        <v>428823968</v>
      </c>
      <c r="N23" s="139"/>
      <c r="O23" s="137">
        <v>219462221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1:24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0"/>
  <sheetViews>
    <sheetView topLeftCell="B1" zoomScale="85" zoomScaleNormal="85" workbookViewId="0">
      <selection activeCell="T27" sqref="T27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24" s="46" customFormat="1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24" s="46" customFormat="1" ht="24">
      <c r="A2" s="1"/>
      <c r="B2" s="145"/>
      <c r="C2" s="300" t="s">
        <v>338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24" s="46" customFormat="1" ht="14.25">
      <c r="A3" s="146"/>
      <c r="B3" s="147"/>
      <c r="C3" s="282" t="s">
        <v>329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24" s="46" customFormat="1" ht="14.25">
      <c r="A4" s="146"/>
      <c r="B4" s="147"/>
      <c r="C4" s="282" t="s">
        <v>330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2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24" s="46" customFormat="1">
      <c r="A6" s="146"/>
      <c r="B6" s="147"/>
      <c r="C6" s="283" t="s">
        <v>1</v>
      </c>
      <c r="D6" s="284"/>
      <c r="E6" s="284"/>
      <c r="F6" s="284"/>
      <c r="G6" s="284"/>
      <c r="H6" s="284"/>
      <c r="I6" s="284"/>
      <c r="J6" s="285"/>
      <c r="K6" s="285"/>
      <c r="L6" s="286"/>
      <c r="M6" s="290" t="s">
        <v>314</v>
      </c>
      <c r="N6" s="291"/>
    </row>
    <row r="7" spans="1:24" s="46" customFormat="1" ht="14.25" thickBot="1">
      <c r="A7" s="146" t="s">
        <v>312</v>
      </c>
      <c r="B7" s="147"/>
      <c r="C7" s="287"/>
      <c r="D7" s="288"/>
      <c r="E7" s="288"/>
      <c r="F7" s="288"/>
      <c r="G7" s="288"/>
      <c r="H7" s="288"/>
      <c r="I7" s="288"/>
      <c r="J7" s="288"/>
      <c r="K7" s="288"/>
      <c r="L7" s="289"/>
      <c r="M7" s="292"/>
      <c r="N7" s="293"/>
    </row>
    <row r="8" spans="1:24" s="46" customFormat="1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11628401895</v>
      </c>
      <c r="N9" s="164"/>
      <c r="X9" s="209"/>
    </row>
    <row r="10" spans="1:24" s="46" customFormat="1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361972652</v>
      </c>
      <c r="N10" s="164"/>
      <c r="X10" s="209"/>
    </row>
    <row r="11" spans="1:24" s="46" customFormat="1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124696720</v>
      </c>
      <c r="N11" s="164"/>
      <c r="X11" s="209"/>
    </row>
    <row r="12" spans="1:24" s="46" customFormat="1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215504795</v>
      </c>
      <c r="N12" s="164"/>
      <c r="X12" s="209"/>
    </row>
    <row r="13" spans="1:24" s="46" customFormat="1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9"/>
    </row>
    <row r="14" spans="1:24" s="46" customFormat="1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21771137</v>
      </c>
      <c r="N14" s="164"/>
      <c r="X14" s="209"/>
    </row>
    <row r="15" spans="1:24" s="46" customFormat="1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11266429243</v>
      </c>
      <c r="N15" s="164"/>
      <c r="X15" s="209"/>
    </row>
    <row r="16" spans="1:24" s="46" customFormat="1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11266429243</v>
      </c>
      <c r="N16" s="164"/>
      <c r="X16" s="209"/>
    </row>
    <row r="17" spans="1:24" s="46" customFormat="1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 t="s">
        <v>331</v>
      </c>
      <c r="N17" s="164"/>
      <c r="X17" s="209"/>
    </row>
    <row r="18" spans="1:24" s="46" customFormat="1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 t="s">
        <v>331</v>
      </c>
      <c r="N18" s="164"/>
      <c r="X18" s="209"/>
    </row>
    <row r="19" spans="1:24" s="46" customFormat="1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11705032446</v>
      </c>
      <c r="N19" s="164"/>
      <c r="X19" s="209"/>
    </row>
    <row r="20" spans="1:24" s="46" customFormat="1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4059767425</v>
      </c>
      <c r="N20" s="164"/>
      <c r="X20" s="209"/>
    </row>
    <row r="21" spans="1:24" s="46" customFormat="1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>
        <v>7577766712</v>
      </c>
      <c r="N21" s="164"/>
      <c r="X21" s="209"/>
    </row>
    <row r="22" spans="1:24" s="46" customFormat="1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>
        <v>44400</v>
      </c>
      <c r="N22" s="164"/>
      <c r="X22" s="209"/>
    </row>
    <row r="23" spans="1:24" s="46" customFormat="1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67453909</v>
      </c>
      <c r="N23" s="164"/>
      <c r="X23" s="209"/>
    </row>
    <row r="24" spans="1:24" s="46" customFormat="1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76630551</v>
      </c>
      <c r="N28" s="175"/>
      <c r="X28" s="209"/>
    </row>
    <row r="29" spans="1:24" s="46" customFormat="1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50269</v>
      </c>
      <c r="N30" s="164"/>
      <c r="X30" s="209"/>
    </row>
    <row r="31" spans="1:24" s="46" customFormat="1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12</v>
      </c>
      <c r="N31" s="164"/>
      <c r="X31" s="209"/>
    </row>
    <row r="32" spans="1:24" s="46" customFormat="1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>
        <v>50269</v>
      </c>
      <c r="N32" s="164"/>
      <c r="X32" s="209"/>
    </row>
    <row r="33" spans="1:24" s="46" customFormat="1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9"/>
    </row>
    <row r="37" spans="1:24" s="46" customFormat="1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9"/>
    </row>
    <row r="38" spans="1:24" s="46" customFormat="1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-50269</v>
      </c>
      <c r="N42" s="175"/>
      <c r="X42" s="209"/>
    </row>
    <row r="43" spans="1:24" s="46" customFormat="1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9"/>
    </row>
    <row r="45" spans="1:24" s="46" customFormat="1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9"/>
    </row>
    <row r="46" spans="1:24" s="46" customFormat="1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9"/>
    </row>
    <row r="48" spans="1:24" s="46" customFormat="1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9"/>
    </row>
    <row r="49" spans="1:24" s="46" customFormat="1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9"/>
    </row>
    <row r="51" spans="1:24" s="46" customFormat="1">
      <c r="A51" s="1" t="s">
        <v>298</v>
      </c>
      <c r="B51" s="3"/>
      <c r="C51" s="294" t="s">
        <v>299</v>
      </c>
      <c r="D51" s="295"/>
      <c r="E51" s="295"/>
      <c r="F51" s="295"/>
      <c r="G51" s="295"/>
      <c r="H51" s="295"/>
      <c r="I51" s="295"/>
      <c r="J51" s="295"/>
      <c r="K51" s="295"/>
      <c r="L51" s="296"/>
      <c r="M51" s="174">
        <v>76580282</v>
      </c>
      <c r="N51" s="175"/>
      <c r="X51" s="209"/>
    </row>
    <row r="52" spans="1:24" s="46" customFormat="1" ht="14.25" thickBot="1">
      <c r="A52" s="1" t="s">
        <v>300</v>
      </c>
      <c r="B52" s="3"/>
      <c r="C52" s="273" t="s">
        <v>301</v>
      </c>
      <c r="D52" s="274"/>
      <c r="E52" s="274"/>
      <c r="F52" s="274"/>
      <c r="G52" s="274"/>
      <c r="H52" s="274"/>
      <c r="I52" s="274"/>
      <c r="J52" s="274"/>
      <c r="K52" s="274"/>
      <c r="L52" s="275"/>
      <c r="M52" s="174">
        <v>10349636</v>
      </c>
      <c r="N52" s="175"/>
      <c r="X52" s="209"/>
    </row>
    <row r="53" spans="1:24" s="46" customFormat="1" ht="14.25" hidden="1" thickBot="1">
      <c r="A53" s="1">
        <v>4435000</v>
      </c>
      <c r="B53" s="3"/>
      <c r="C53" s="276" t="s">
        <v>221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79" t="s">
        <v>303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86929918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331</v>
      </c>
      <c r="N56" s="189"/>
      <c r="X56" s="209"/>
    </row>
    <row r="57" spans="1:24" s="46" customFormat="1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86929918</v>
      </c>
      <c r="N59" s="182"/>
      <c r="X59" s="209"/>
    </row>
    <row r="60" spans="1:2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dcterms:created xsi:type="dcterms:W3CDTF">2021-05-18T05:53:24Z</dcterms:created>
  <dcterms:modified xsi:type="dcterms:W3CDTF">2021-05-18T07:47:53Z</dcterms:modified>
</cp:coreProperties>
</file>